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_THAO\TAI LIEU QUAN TRONG\Điểm rèn luyện\Diem ren luyen\2022-2023\kỳ 1\K16-K18\DỰ KIẾN\"/>
    </mc:Choice>
  </mc:AlternateContent>
  <bookViews>
    <workbookView xWindow="0" yWindow="0" windowWidth="20400" windowHeight="7050"/>
  </bookViews>
  <sheets>
    <sheet name="KẾ TOÁN" sheetId="1" r:id="rId1"/>
    <sheet name="KINH TẾ" sheetId="3" r:id="rId2"/>
    <sheet name="MKT, TM&amp;DL" sheetId="4" r:id="rId3"/>
    <sheet name="NH-TC" sheetId="5" r:id="rId4"/>
    <sheet name="QL LUẬT- KT" sheetId="6" r:id="rId5"/>
    <sheet name="QTKD" sheetId="7" r:id="rId6"/>
    <sheet name="VIỆN ĐTQT" sheetId="8" r:id="rId7"/>
  </sheets>
  <definedNames>
    <definedName name="_xlnm._FilterDatabase" localSheetId="0" hidden="1">'KẾ TOÁN'!#REF!</definedName>
  </definedNames>
  <calcPr calcId="162913"/>
</workbook>
</file>

<file path=xl/calcChain.xml><?xml version="1.0" encoding="utf-8"?>
<calcChain xmlns="http://schemas.openxmlformats.org/spreadsheetml/2006/main">
  <c r="G1243" i="1" l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0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8" i="1"/>
  <c r="G337" i="1"/>
  <c r="G336" i="1"/>
  <c r="G335" i="1"/>
  <c r="G334" i="1"/>
  <c r="G333" i="1"/>
  <c r="G332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6" i="1"/>
  <c r="G275" i="1"/>
  <c r="G274" i="1"/>
  <c r="G273" i="1"/>
  <c r="G272" i="1"/>
  <c r="G271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J13" i="1" l="1"/>
  <c r="D1254" i="1" l="1"/>
  <c r="D219" i="8" l="1"/>
  <c r="G830" i="7" l="1"/>
  <c r="G829" i="7"/>
  <c r="G828" i="7"/>
  <c r="G827" i="7"/>
  <c r="G826" i="7"/>
  <c r="G825" i="7"/>
  <c r="G824" i="7"/>
  <c r="G823" i="7"/>
  <c r="G822" i="7"/>
  <c r="G821" i="7"/>
  <c r="G820" i="7"/>
  <c r="G819" i="7"/>
  <c r="G818" i="7"/>
  <c r="G817" i="7"/>
  <c r="G816" i="7"/>
  <c r="G815" i="7"/>
  <c r="G814" i="7"/>
  <c r="G813" i="7"/>
  <c r="G812" i="7"/>
  <c r="G811" i="7"/>
  <c r="G810" i="7"/>
  <c r="G809" i="7"/>
  <c r="G808" i="7"/>
  <c r="G807" i="7"/>
  <c r="G806" i="7"/>
  <c r="G805" i="7"/>
  <c r="G804" i="7"/>
  <c r="G803" i="7"/>
  <c r="G802" i="7"/>
  <c r="G801" i="7"/>
  <c r="G800" i="7"/>
  <c r="G799" i="7"/>
  <c r="G798" i="7"/>
  <c r="G797" i="7"/>
  <c r="G796" i="7"/>
  <c r="G795" i="7"/>
  <c r="G794" i="7"/>
  <c r="G793" i="7"/>
  <c r="G792" i="7"/>
  <c r="G791" i="7"/>
  <c r="G790" i="7"/>
  <c r="G789" i="7"/>
  <c r="G788" i="7"/>
  <c r="G787" i="7"/>
  <c r="G786" i="7"/>
  <c r="G785" i="7"/>
  <c r="G784" i="7"/>
  <c r="G783" i="7"/>
  <c r="G782" i="7"/>
  <c r="G781" i="7"/>
  <c r="G780" i="7"/>
  <c r="G779" i="7"/>
  <c r="G778" i="7"/>
  <c r="G777" i="7"/>
  <c r="G776" i="7"/>
  <c r="G775" i="7"/>
  <c r="G774" i="7"/>
  <c r="G773" i="7"/>
  <c r="G772" i="7"/>
  <c r="G771" i="7"/>
  <c r="G770" i="7"/>
  <c r="G769" i="7"/>
  <c r="G768" i="7"/>
  <c r="G767" i="7"/>
  <c r="G766" i="7"/>
  <c r="G765" i="7"/>
  <c r="G764" i="7"/>
  <c r="G763" i="7"/>
  <c r="G762" i="7"/>
  <c r="G761" i="7"/>
  <c r="G760" i="7"/>
  <c r="G759" i="7"/>
  <c r="G758" i="7"/>
  <c r="G757" i="7"/>
  <c r="G756" i="7"/>
  <c r="G755" i="7"/>
  <c r="G754" i="7"/>
  <c r="G753" i="7"/>
  <c r="G752" i="7"/>
  <c r="G751" i="7"/>
  <c r="G750" i="7"/>
  <c r="G748" i="7"/>
  <c r="G747" i="7"/>
  <c r="G746" i="7"/>
  <c r="G745" i="7"/>
  <c r="G744" i="7"/>
  <c r="G743" i="7"/>
  <c r="G742" i="7"/>
  <c r="G741" i="7"/>
  <c r="G740" i="7"/>
  <c r="G739" i="7"/>
  <c r="G738" i="7"/>
  <c r="G737" i="7"/>
  <c r="G736" i="7"/>
  <c r="G735" i="7"/>
  <c r="G734" i="7"/>
  <c r="G733" i="7"/>
  <c r="G732" i="7"/>
  <c r="G731" i="7"/>
  <c r="G730" i="7"/>
  <c r="G729" i="7"/>
  <c r="G728" i="7"/>
  <c r="G727" i="7"/>
  <c r="G726" i="7"/>
  <c r="G725" i="7"/>
  <c r="G724" i="7"/>
  <c r="G723" i="7"/>
  <c r="G722" i="7"/>
  <c r="G721" i="7"/>
  <c r="G720" i="7"/>
  <c r="G719" i="7"/>
  <c r="G718" i="7"/>
  <c r="G717" i="7"/>
  <c r="G716" i="7"/>
  <c r="G715" i="7"/>
  <c r="G714" i="7"/>
  <c r="G713" i="7"/>
  <c r="G712" i="7"/>
  <c r="G711" i="7"/>
  <c r="G710" i="7"/>
  <c r="G709" i="7"/>
  <c r="G708" i="7"/>
  <c r="G707" i="7"/>
  <c r="G706" i="7"/>
  <c r="G705" i="7"/>
  <c r="G704" i="7"/>
  <c r="G703" i="7"/>
  <c r="G702" i="7"/>
  <c r="G701" i="7"/>
  <c r="G700" i="7"/>
  <c r="G699" i="7"/>
  <c r="G698" i="7"/>
  <c r="G697" i="7"/>
  <c r="G696" i="7"/>
  <c r="G695" i="7"/>
  <c r="G694" i="7"/>
  <c r="G693" i="7"/>
  <c r="G692" i="7"/>
  <c r="G691" i="7"/>
  <c r="G690" i="7"/>
  <c r="G689" i="7"/>
  <c r="G688" i="7"/>
  <c r="G687" i="7"/>
  <c r="G686" i="7"/>
  <c r="G685" i="7"/>
  <c r="G684" i="7"/>
  <c r="G683" i="7"/>
  <c r="G682" i="7"/>
  <c r="G681" i="7"/>
  <c r="G680" i="7"/>
  <c r="G679" i="7"/>
  <c r="G678" i="7"/>
  <c r="G677" i="7"/>
  <c r="G676" i="7"/>
  <c r="G675" i="7"/>
  <c r="G674" i="7"/>
  <c r="G673" i="7"/>
  <c r="G672" i="7"/>
  <c r="G671" i="7"/>
  <c r="G669" i="7"/>
  <c r="G668" i="7"/>
  <c r="G667" i="7"/>
  <c r="G666" i="7"/>
  <c r="G665" i="7"/>
  <c r="G664" i="7"/>
  <c r="G663" i="7"/>
  <c r="G662" i="7"/>
  <c r="G661" i="7"/>
  <c r="G660" i="7"/>
  <c r="G659" i="7"/>
  <c r="G658" i="7"/>
  <c r="G657" i="7"/>
  <c r="G656" i="7"/>
  <c r="G655" i="7"/>
  <c r="G654" i="7"/>
  <c r="G653" i="7"/>
  <c r="G652" i="7"/>
  <c r="G651" i="7"/>
  <c r="G650" i="7"/>
  <c r="G649" i="7"/>
  <c r="G648" i="7"/>
  <c r="G647" i="7"/>
  <c r="G646" i="7"/>
  <c r="G645" i="7"/>
  <c r="G644" i="7"/>
  <c r="G643" i="7"/>
  <c r="G642" i="7"/>
  <c r="G641" i="7"/>
  <c r="G640" i="7"/>
  <c r="G639" i="7"/>
  <c r="G638" i="7"/>
  <c r="G637" i="7"/>
  <c r="G636" i="7"/>
  <c r="G635" i="7"/>
  <c r="G634" i="7"/>
  <c r="G633" i="7"/>
  <c r="G632" i="7"/>
  <c r="G631" i="7"/>
  <c r="G630" i="7"/>
  <c r="G629" i="7"/>
  <c r="G628" i="7"/>
  <c r="G627" i="7"/>
  <c r="G626" i="7"/>
  <c r="G625" i="7"/>
  <c r="G624" i="7"/>
  <c r="G623" i="7"/>
  <c r="G622" i="7"/>
  <c r="G621" i="7"/>
  <c r="G620" i="7"/>
  <c r="G619" i="7"/>
  <c r="G618" i="7"/>
  <c r="G617" i="7"/>
  <c r="G616" i="7"/>
  <c r="G615" i="7"/>
  <c r="G614" i="7"/>
  <c r="G613" i="7"/>
  <c r="G612" i="7"/>
  <c r="G611" i="7"/>
  <c r="G610" i="7"/>
  <c r="G609" i="7"/>
  <c r="G608" i="7"/>
  <c r="G607" i="7"/>
  <c r="G606" i="7"/>
  <c r="G605" i="7"/>
  <c r="G604" i="7"/>
  <c r="G603" i="7"/>
  <c r="G602" i="7"/>
  <c r="G601" i="7"/>
  <c r="G600" i="7"/>
  <c r="G599" i="7"/>
  <c r="G598" i="7"/>
  <c r="G597" i="7"/>
  <c r="G596" i="7"/>
  <c r="G595" i="7"/>
  <c r="G594" i="7"/>
  <c r="G593" i="7"/>
  <c r="G592" i="7"/>
  <c r="G590" i="7"/>
  <c r="G589" i="7"/>
  <c r="G588" i="7"/>
  <c r="G587" i="7"/>
  <c r="G586" i="7"/>
  <c r="G585" i="7"/>
  <c r="G584" i="7"/>
  <c r="G583" i="7"/>
  <c r="G582" i="7"/>
  <c r="G581" i="7"/>
  <c r="G580" i="7"/>
  <c r="G579" i="7"/>
  <c r="G578" i="7"/>
  <c r="G577" i="7"/>
  <c r="G576" i="7"/>
  <c r="G575" i="7"/>
  <c r="G574" i="7"/>
  <c r="G573" i="7"/>
  <c r="G572" i="7"/>
  <c r="G571" i="7"/>
  <c r="G570" i="7"/>
  <c r="G569" i="7"/>
  <c r="G568" i="7"/>
  <c r="G567" i="7"/>
  <c r="G566" i="7"/>
  <c r="G565" i="7"/>
  <c r="G564" i="7"/>
  <c r="G563" i="7"/>
  <c r="G562" i="7"/>
  <c r="G561" i="7"/>
  <c r="G560" i="7"/>
  <c r="G559" i="7"/>
  <c r="G558" i="7"/>
  <c r="G557" i="7"/>
  <c r="G556" i="7"/>
  <c r="G555" i="7"/>
  <c r="G554" i="7"/>
  <c r="G553" i="7"/>
  <c r="G552" i="7"/>
  <c r="G551" i="7"/>
  <c r="G550" i="7"/>
  <c r="G549" i="7"/>
  <c r="G548" i="7"/>
  <c r="G547" i="7"/>
  <c r="G546" i="7"/>
  <c r="G545" i="7"/>
  <c r="G544" i="7"/>
  <c r="G543" i="7"/>
  <c r="G542" i="7"/>
  <c r="G541" i="7"/>
  <c r="G540" i="7"/>
  <c r="G539" i="7"/>
  <c r="G538" i="7"/>
  <c r="G537" i="7"/>
  <c r="G536" i="7"/>
  <c r="G535" i="7"/>
  <c r="G534" i="7"/>
  <c r="G533" i="7"/>
  <c r="G532" i="7"/>
  <c r="G531" i="7"/>
  <c r="G530" i="7"/>
  <c r="G529" i="7"/>
  <c r="G528" i="7"/>
  <c r="G527" i="7"/>
  <c r="G526" i="7"/>
  <c r="G525" i="7"/>
  <c r="G524" i="7"/>
  <c r="G523" i="7"/>
  <c r="G522" i="7"/>
  <c r="G521" i="7"/>
  <c r="G520" i="7"/>
  <c r="G519" i="7"/>
  <c r="G518" i="7"/>
  <c r="G517" i="7"/>
  <c r="G516" i="7"/>
  <c r="G515" i="7"/>
  <c r="G514" i="7"/>
  <c r="G513" i="7"/>
  <c r="G511" i="7"/>
  <c r="G510" i="7"/>
  <c r="G509" i="7"/>
  <c r="G508" i="7"/>
  <c r="G507" i="7"/>
  <c r="G506" i="7"/>
  <c r="G505" i="7"/>
  <c r="G504" i="7"/>
  <c r="G503" i="7"/>
  <c r="G502" i="7"/>
  <c r="G501" i="7"/>
  <c r="G500" i="7"/>
  <c r="G499" i="7"/>
  <c r="G498" i="7"/>
  <c r="G497" i="7"/>
  <c r="G496" i="7"/>
  <c r="G495" i="7"/>
  <c r="G494" i="7"/>
  <c r="G493" i="7"/>
  <c r="G492" i="7"/>
  <c r="G491" i="7"/>
  <c r="G490" i="7"/>
  <c r="G489" i="7"/>
  <c r="G488" i="7"/>
  <c r="G487" i="7"/>
  <c r="G486" i="7"/>
  <c r="G485" i="7"/>
  <c r="G484" i="7"/>
  <c r="G483" i="7"/>
  <c r="G482" i="7"/>
  <c r="G481" i="7"/>
  <c r="G480" i="7"/>
  <c r="G479" i="7"/>
  <c r="G478" i="7"/>
  <c r="G477" i="7"/>
  <c r="G476" i="7"/>
  <c r="G475" i="7"/>
  <c r="G474" i="7"/>
  <c r="G473" i="7"/>
  <c r="G472" i="7"/>
  <c r="G471" i="7"/>
  <c r="G470" i="7"/>
  <c r="G469" i="7"/>
  <c r="G468" i="7"/>
  <c r="G467" i="7"/>
  <c r="G466" i="7"/>
  <c r="G465" i="7"/>
  <c r="G464" i="7"/>
  <c r="G463" i="7"/>
  <c r="G462" i="7"/>
  <c r="G461" i="7"/>
  <c r="G460" i="7"/>
  <c r="G456" i="7"/>
  <c r="G455" i="7"/>
  <c r="G454" i="7"/>
  <c r="G453" i="7"/>
  <c r="G452" i="7"/>
  <c r="G451" i="7"/>
  <c r="G450" i="7"/>
  <c r="G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3" i="7"/>
  <c r="G22" i="7"/>
  <c r="G21" i="7"/>
  <c r="G20" i="7"/>
  <c r="G19" i="7"/>
  <c r="G18" i="7"/>
  <c r="G17" i="7"/>
  <c r="D838" i="7" s="1"/>
  <c r="G16" i="7"/>
  <c r="D837" i="7" s="1"/>
  <c r="G15" i="7"/>
  <c r="D836" i="7" s="1"/>
  <c r="G14" i="7"/>
  <c r="G13" i="7"/>
  <c r="D835" i="7" s="1"/>
  <c r="D833" i="7" l="1"/>
  <c r="D834" i="7"/>
  <c r="D841" i="7" l="1"/>
  <c r="G343" i="6" l="1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158" i="6"/>
  <c r="G156" i="6"/>
  <c r="G155" i="6"/>
  <c r="G154" i="6"/>
  <c r="G153" i="6"/>
  <c r="G152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8" i="6"/>
  <c r="G127" i="6"/>
  <c r="G126" i="6"/>
  <c r="G125" i="6"/>
  <c r="G261" i="5" l="1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199" i="5"/>
  <c r="G198" i="5"/>
  <c r="G197" i="5"/>
  <c r="G196" i="5"/>
  <c r="G195" i="5"/>
  <c r="G194" i="5"/>
  <c r="G193" i="5"/>
  <c r="G192" i="5"/>
  <c r="G191" i="5"/>
  <c r="G190" i="5"/>
  <c r="G189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0" i="5"/>
  <c r="G139" i="5"/>
  <c r="G138" i="5"/>
  <c r="G137" i="5"/>
  <c r="G136" i="5"/>
  <c r="G135" i="5"/>
  <c r="G134" i="5"/>
  <c r="G133" i="5"/>
  <c r="G132" i="5"/>
  <c r="G131" i="5"/>
  <c r="G130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8" i="5"/>
  <c r="G107" i="5"/>
  <c r="G106" i="5"/>
  <c r="G105" i="5"/>
  <c r="G103" i="5"/>
  <c r="G102" i="5"/>
  <c r="G101" i="5"/>
  <c r="G100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D341" i="5" s="1"/>
  <c r="D340" i="5" l="1"/>
  <c r="D343" i="5"/>
  <c r="D339" i="5"/>
  <c r="D347" i="5" s="1"/>
  <c r="G459" i="4" l="1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88" i="4"/>
  <c r="G87" i="4"/>
  <c r="G86" i="4"/>
  <c r="G85" i="4"/>
  <c r="G84" i="4"/>
  <c r="G83" i="4"/>
  <c r="G82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D467" i="4" s="1"/>
  <c r="G14" i="4"/>
  <c r="D466" i="4" s="1"/>
  <c r="G13" i="4"/>
  <c r="G12" i="4"/>
  <c r="D465" i="4"/>
  <c r="D462" i="4" l="1"/>
  <c r="D463" i="4"/>
  <c r="D464" i="4"/>
  <c r="D469" i="4" l="1"/>
  <c r="D327" i="3" l="1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19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0" i="3"/>
  <c r="G199" i="3"/>
  <c r="G198" i="3"/>
  <c r="G197" i="3"/>
  <c r="G196" i="3"/>
  <c r="G194" i="3"/>
  <c r="G193" i="3"/>
  <c r="G192" i="3"/>
  <c r="G191" i="3"/>
  <c r="G189" i="3"/>
  <c r="G187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1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3" i="3"/>
  <c r="F63" i="3"/>
  <c r="G62" i="3"/>
  <c r="F62" i="3"/>
  <c r="G61" i="3"/>
  <c r="F61" i="3"/>
  <c r="G60" i="3"/>
  <c r="F60" i="3"/>
  <c r="G59" i="3"/>
  <c r="F58" i="3"/>
  <c r="G58" i="3" s="1"/>
  <c r="F57" i="3"/>
  <c r="G57" i="3" s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</calcChain>
</file>

<file path=xl/sharedStrings.xml><?xml version="1.0" encoding="utf-8"?>
<sst xmlns="http://schemas.openxmlformats.org/spreadsheetml/2006/main" count="13036" uniqueCount="5875">
  <si>
    <t>Ghi chú</t>
  </si>
  <si>
    <t>ĐẠI HỌC THÁI NGUYÊN</t>
  </si>
  <si>
    <t>CỘNG HÒA XÃ HỘI CHỦ NGHĨA VIỆT NAM</t>
  </si>
  <si>
    <t>TRƯỜNG ĐH KINH TẾ &amp; QTKD</t>
  </si>
  <si>
    <t>Xếp loại</t>
  </si>
  <si>
    <t>Thủy</t>
  </si>
  <si>
    <t>Chi</t>
  </si>
  <si>
    <t>Giang</t>
  </si>
  <si>
    <t>Linh</t>
  </si>
  <si>
    <t>Nhung</t>
  </si>
  <si>
    <t>Oanh</t>
  </si>
  <si>
    <t>Phương</t>
  </si>
  <si>
    <t>Trang</t>
  </si>
  <si>
    <t xml:space="preserve">Nguyễn Thị </t>
  </si>
  <si>
    <t>Hà</t>
  </si>
  <si>
    <t>Hoa</t>
  </si>
  <si>
    <t>Hường</t>
  </si>
  <si>
    <t>Thanh</t>
  </si>
  <si>
    <t>Nguyễn Thị</t>
  </si>
  <si>
    <t>Nguyễn Thị Thanh</t>
  </si>
  <si>
    <t>Hồng</t>
  </si>
  <si>
    <t>Huyền</t>
  </si>
  <si>
    <t>My</t>
  </si>
  <si>
    <t>Thúy</t>
  </si>
  <si>
    <t>Vân</t>
  </si>
  <si>
    <t>Ly</t>
  </si>
  <si>
    <t>Ngọc</t>
  </si>
  <si>
    <t>Duyên</t>
  </si>
  <si>
    <t>Tuyết</t>
  </si>
  <si>
    <t>Hòa</t>
  </si>
  <si>
    <t>Vi</t>
  </si>
  <si>
    <t>Tốt</t>
  </si>
  <si>
    <t>Mã sinh viên</t>
  </si>
  <si>
    <t>Họ đệm</t>
  </si>
  <si>
    <t>Anh</t>
  </si>
  <si>
    <t>Nguyễn Thị Quỳnh</t>
  </si>
  <si>
    <t>Nguyễn Ngọc</t>
  </si>
  <si>
    <t>Bích</t>
  </si>
  <si>
    <t>Vũ Phương</t>
  </si>
  <si>
    <t>Dung</t>
  </si>
  <si>
    <t>Nguyễn Thị Mỹ</t>
  </si>
  <si>
    <t>Dương</t>
  </si>
  <si>
    <t>Hạnh</t>
  </si>
  <si>
    <t>Hằng</t>
  </si>
  <si>
    <t>Nguyễn Hải</t>
  </si>
  <si>
    <t>Hậu</t>
  </si>
  <si>
    <t>Dương Thị</t>
  </si>
  <si>
    <t>Hiền</t>
  </si>
  <si>
    <t>Nguyễn Thị Thu</t>
  </si>
  <si>
    <t>Hoài</t>
  </si>
  <si>
    <t>Nguyễn Thu</t>
  </si>
  <si>
    <t>Trần Thị Thanh</t>
  </si>
  <si>
    <t>Đỗ Thị</t>
  </si>
  <si>
    <t>Huệ</t>
  </si>
  <si>
    <t>Dương Thị Thanh</t>
  </si>
  <si>
    <t>Ngô Thị Thu</t>
  </si>
  <si>
    <t>Hương</t>
  </si>
  <si>
    <t>Lâm</t>
  </si>
  <si>
    <t>Nguyễn Thị Diệu</t>
  </si>
  <si>
    <t>Nguyễn Thùy</t>
  </si>
  <si>
    <t>Hoàng Thị</t>
  </si>
  <si>
    <t>Nguyễn Thị Hà</t>
  </si>
  <si>
    <t>Quỳnh</t>
  </si>
  <si>
    <t>Tâm</t>
  </si>
  <si>
    <t>Thảo</t>
  </si>
  <si>
    <t>Lê Thị Thanh</t>
  </si>
  <si>
    <t>Thương</t>
  </si>
  <si>
    <t>Trà</t>
  </si>
  <si>
    <t>Trần Thị</t>
  </si>
  <si>
    <t>Đinh Thị</t>
  </si>
  <si>
    <t>Yến</t>
  </si>
  <si>
    <t>An</t>
  </si>
  <si>
    <t>Khá</t>
  </si>
  <si>
    <t>BHYT</t>
  </si>
  <si>
    <t>Nguyễn Thị Lan</t>
  </si>
  <si>
    <t>Đồng Thị</t>
  </si>
  <si>
    <t>Phạm Thị</t>
  </si>
  <si>
    <t>Xuất sắc</t>
  </si>
  <si>
    <t>Triệu Thị</t>
  </si>
  <si>
    <t>Tạ Thị</t>
  </si>
  <si>
    <t>Trần Thu</t>
  </si>
  <si>
    <t>Hoàng</t>
  </si>
  <si>
    <t>Nguyễn Minh</t>
  </si>
  <si>
    <t>Nguyễn Thị Ngọc</t>
  </si>
  <si>
    <t>Khánh</t>
  </si>
  <si>
    <t>Dương Thị Thùy</t>
  </si>
  <si>
    <t>Mai</t>
  </si>
  <si>
    <t>Lê Thị</t>
  </si>
  <si>
    <t>Phượng</t>
  </si>
  <si>
    <t>Vũ Thị</t>
  </si>
  <si>
    <t>Thái</t>
  </si>
  <si>
    <t>Thắm</t>
  </si>
  <si>
    <t>Nguyễn Thị Hồng</t>
  </si>
  <si>
    <t>Nguyễn Đức</t>
  </si>
  <si>
    <t>Tiến</t>
  </si>
  <si>
    <t>Phan Thị</t>
  </si>
  <si>
    <t>Dương Phương</t>
  </si>
  <si>
    <t>Lê Phương</t>
  </si>
  <si>
    <t>Nguyễn Khánh</t>
  </si>
  <si>
    <t>Nguyễn Thị Bích</t>
  </si>
  <si>
    <t>Vũ Thị Phương</t>
  </si>
  <si>
    <t>Yếu</t>
  </si>
  <si>
    <t>Hoàng Thị Hồng</t>
  </si>
  <si>
    <t>Nguyễn Hồng</t>
  </si>
  <si>
    <t>Hiếu</t>
  </si>
  <si>
    <t>Trung bình</t>
  </si>
  <si>
    <t>Nguyễn Thị Linh</t>
  </si>
  <si>
    <t>Lam</t>
  </si>
  <si>
    <t>Lương Thị</t>
  </si>
  <si>
    <t>Lan</t>
  </si>
  <si>
    <t>Nguyễn Diệu</t>
  </si>
  <si>
    <t>Loan</t>
  </si>
  <si>
    <t>Chu Thị</t>
  </si>
  <si>
    <t>Hà Thị</t>
  </si>
  <si>
    <t>Đỗ Thị Hồng</t>
  </si>
  <si>
    <t>Nguyễn Xuân</t>
  </si>
  <si>
    <t>Nguyễn Thị Hương</t>
  </si>
  <si>
    <t>STT</t>
  </si>
  <si>
    <t>Trịnh Thị</t>
  </si>
  <si>
    <t>Chuyên</t>
  </si>
  <si>
    <t>Dương Thị Thu</t>
  </si>
  <si>
    <t>Nông Thị</t>
  </si>
  <si>
    <t>Nguyễn Thị Mai</t>
  </si>
  <si>
    <t>VPQC</t>
  </si>
  <si>
    <t>Huế</t>
  </si>
  <si>
    <t>Bùi Thị</t>
  </si>
  <si>
    <t>Nguyễn Hoàng</t>
  </si>
  <si>
    <t>Nguyễn Thảo</t>
  </si>
  <si>
    <t>Phạm Thúy</t>
  </si>
  <si>
    <t>Vũ Hồng</t>
  </si>
  <si>
    <t>Minh</t>
  </si>
  <si>
    <t>Ma Thị</t>
  </si>
  <si>
    <t>Nguyễn Thị Kiều</t>
  </si>
  <si>
    <t>Quyên</t>
  </si>
  <si>
    <t>Đặng Thu</t>
  </si>
  <si>
    <t>Thịnh</t>
  </si>
  <si>
    <t>Thu</t>
  </si>
  <si>
    <t>Thư</t>
  </si>
  <si>
    <t>Đào Thị</t>
  </si>
  <si>
    <t>Trinh</t>
  </si>
  <si>
    <t>Tú</t>
  </si>
  <si>
    <t>Vũ</t>
  </si>
  <si>
    <t>Xuân</t>
  </si>
  <si>
    <t>Nguyễn Thị Kim</t>
  </si>
  <si>
    <t>Nguyễn Thị Phương</t>
  </si>
  <si>
    <t>Nguyễn Thị Vân</t>
  </si>
  <si>
    <t>Hoàng Ngọc</t>
  </si>
  <si>
    <t>Ánh</t>
  </si>
  <si>
    <t>Cúc</t>
  </si>
  <si>
    <t>Đạt</t>
  </si>
  <si>
    <t>Ngô Thị Thanh</t>
  </si>
  <si>
    <t>Hảo</t>
  </si>
  <si>
    <t>Dương Thanh</t>
  </si>
  <si>
    <t>Nguyễn Thị Hoài</t>
  </si>
  <si>
    <t>Lương</t>
  </si>
  <si>
    <t>Nguyễn Thị Huyền</t>
  </si>
  <si>
    <t>Nguyên</t>
  </si>
  <si>
    <t>Nguyễn Như</t>
  </si>
  <si>
    <t>Lê Thị Thu</t>
  </si>
  <si>
    <t>Tuấn</t>
  </si>
  <si>
    <t>Nguyễn Hữu</t>
  </si>
  <si>
    <t>Tuyến</t>
  </si>
  <si>
    <t>Tên</t>
  </si>
  <si>
    <t>Dịu</t>
  </si>
  <si>
    <t>Trương Thị</t>
  </si>
  <si>
    <t>Phạm Thị Thu</t>
  </si>
  <si>
    <t>Liễu</t>
  </si>
  <si>
    <t>Nguyễn Thị Thùy</t>
  </si>
  <si>
    <t>Nguyễn Thị Hải</t>
  </si>
  <si>
    <t>Nông Thùy</t>
  </si>
  <si>
    <t>Nga</t>
  </si>
  <si>
    <t>Nguyệt</t>
  </si>
  <si>
    <t>Sao</t>
  </si>
  <si>
    <t>Ngô Thị</t>
  </si>
  <si>
    <t>Trâm</t>
  </si>
  <si>
    <t>Nguyễn Thanh</t>
  </si>
  <si>
    <t>Tùng</t>
  </si>
  <si>
    <t>Trần Thị Ngọc</t>
  </si>
  <si>
    <t>Đức</t>
  </si>
  <si>
    <t>Phạm Thị Ngọc</t>
  </si>
  <si>
    <t>Huy</t>
  </si>
  <si>
    <t>Đặng Thị</t>
  </si>
  <si>
    <t>Ngân</t>
  </si>
  <si>
    <t>Nguyễn Phương</t>
  </si>
  <si>
    <t>Thùy</t>
  </si>
  <si>
    <t>Nguyễn Huyền</t>
  </si>
  <si>
    <t>Uyên</t>
  </si>
  <si>
    <t>Nguyễn Tuấn</t>
  </si>
  <si>
    <t>Nguyễn Văn</t>
  </si>
  <si>
    <t>Hưng</t>
  </si>
  <si>
    <t>Ninh</t>
  </si>
  <si>
    <t>Sinh</t>
  </si>
  <si>
    <t>Thơm</t>
  </si>
  <si>
    <t>Việt</t>
  </si>
  <si>
    <t>Phạm Quỳnh</t>
  </si>
  <si>
    <t>Châm</t>
  </si>
  <si>
    <t>Phạm Hoàng</t>
  </si>
  <si>
    <t>Ngô Thu</t>
  </si>
  <si>
    <t>Dương Thùy</t>
  </si>
  <si>
    <t>Đặng Thị Ngọc</t>
  </si>
  <si>
    <t>Trần Hải</t>
  </si>
  <si>
    <t>Nam</t>
  </si>
  <si>
    <t>Hoàng Thị Thanh</t>
  </si>
  <si>
    <t>Thành</t>
  </si>
  <si>
    <t>Đỗ Minh</t>
  </si>
  <si>
    <t>Hoàng Thu</t>
  </si>
  <si>
    <t>Văn</t>
  </si>
  <si>
    <t>Bé</t>
  </si>
  <si>
    <t>Nguyễn Trung</t>
  </si>
  <si>
    <t>Hải</t>
  </si>
  <si>
    <t>Lương Thị Thu</t>
  </si>
  <si>
    <t>Trần Hoàng</t>
  </si>
  <si>
    <t>Nhi</t>
  </si>
  <si>
    <t>Hoàng Vân</t>
  </si>
  <si>
    <t>Phạm Mai</t>
  </si>
  <si>
    <t>Trần Thị Phương</t>
  </si>
  <si>
    <t>Dương Ngọc</t>
  </si>
  <si>
    <t>Diễm</t>
  </si>
  <si>
    <t>Vũ Ngọc</t>
  </si>
  <si>
    <t>Đào</t>
  </si>
  <si>
    <t>Nguyễn Linh</t>
  </si>
  <si>
    <t>Hoàng Thị Thu</t>
  </si>
  <si>
    <t>Phạm Thanh</t>
  </si>
  <si>
    <t>Lê Ngọc</t>
  </si>
  <si>
    <t>Đặng Phương</t>
  </si>
  <si>
    <t>Nhiên</t>
  </si>
  <si>
    <t>Hoàng Hồng</t>
  </si>
  <si>
    <t>Như</t>
  </si>
  <si>
    <t>Mông Thị</t>
  </si>
  <si>
    <t>Duy</t>
  </si>
  <si>
    <t>Phan Thanh</t>
  </si>
  <si>
    <t>Hùng</t>
  </si>
  <si>
    <t>Vũ Thị Thu</t>
  </si>
  <si>
    <t>Nguyễn Kim</t>
  </si>
  <si>
    <t>Hoàng Thị Thùy</t>
  </si>
  <si>
    <t>Lý Hải</t>
  </si>
  <si>
    <t>Nông Thị Hồng</t>
  </si>
  <si>
    <t>Ngát</t>
  </si>
  <si>
    <t>Trịnh Huyền</t>
  </si>
  <si>
    <t>Nguyễn Thị Như</t>
  </si>
  <si>
    <t>Dương Thu</t>
  </si>
  <si>
    <t>Nông Văn</t>
  </si>
  <si>
    <t>Vũ Thị Lan</t>
  </si>
  <si>
    <t>Hoàng Thị Kiều</t>
  </si>
  <si>
    <t>Kiều</t>
  </si>
  <si>
    <t>Nguyễn Trà</t>
  </si>
  <si>
    <t>Niềm</t>
  </si>
  <si>
    <t>Vũ Như</t>
  </si>
  <si>
    <t>Tạ Quỳnh</t>
  </si>
  <si>
    <t>Lý Thị</t>
  </si>
  <si>
    <t>Vy</t>
  </si>
  <si>
    <t>Đào Thị Ngọc</t>
  </si>
  <si>
    <t>Bình</t>
  </si>
  <si>
    <t>Trần Thị Thu</t>
  </si>
  <si>
    <t>Phạm Văn</t>
  </si>
  <si>
    <t>Hiệp</t>
  </si>
  <si>
    <t>Nguyễn Huy</t>
  </si>
  <si>
    <t>Hiệu</t>
  </si>
  <si>
    <t>Vương Thu</t>
  </si>
  <si>
    <t>Nguyễn Thị Ánh</t>
  </si>
  <si>
    <t>Đoàn Thị</t>
  </si>
  <si>
    <t>Nguyễn Trọng</t>
  </si>
  <si>
    <t>Đỗ Thu</t>
  </si>
  <si>
    <t>Bàn Thị</t>
  </si>
  <si>
    <t>Nguyễn Thị Minh</t>
  </si>
  <si>
    <t>Lường Thị</t>
  </si>
  <si>
    <t>Lệ</t>
  </si>
  <si>
    <t>Phạm Ngọc</t>
  </si>
  <si>
    <t>Hoàng Minh</t>
  </si>
  <si>
    <t>Nhàn</t>
  </si>
  <si>
    <t>Hà Kiều</t>
  </si>
  <si>
    <t>Sen</t>
  </si>
  <si>
    <t>Long Thị</t>
  </si>
  <si>
    <t>Tiên</t>
  </si>
  <si>
    <t>Phạm Thu</t>
  </si>
  <si>
    <t>Cảnh</t>
  </si>
  <si>
    <t>Lưu Thị</t>
  </si>
  <si>
    <t>Chinh</t>
  </si>
  <si>
    <t>Cường</t>
  </si>
  <si>
    <t>Bế Thị</t>
  </si>
  <si>
    <t>Liên</t>
  </si>
  <si>
    <t>Đỗ Thị Thúy</t>
  </si>
  <si>
    <t>Phạm Thị Bích</t>
  </si>
  <si>
    <t>Nhật</t>
  </si>
  <si>
    <t>Phùng Thu</t>
  </si>
  <si>
    <t>Thuận</t>
  </si>
  <si>
    <t>Hà Thị Kim</t>
  </si>
  <si>
    <t>Hà Thị Minh</t>
  </si>
  <si>
    <t>Đỗ Huy</t>
  </si>
  <si>
    <t>Bách</t>
  </si>
  <si>
    <t>Đỗ Thị Thùy</t>
  </si>
  <si>
    <t>Đào Thị Hồng</t>
  </si>
  <si>
    <t>Hoàng Khánh</t>
  </si>
  <si>
    <t>Trần Khánh</t>
  </si>
  <si>
    <t>Nguyễn Hoài</t>
  </si>
  <si>
    <t>Phạm Khánh</t>
  </si>
  <si>
    <t>Long</t>
  </si>
  <si>
    <t>Vũ Thị Ngọc</t>
  </si>
  <si>
    <t>Phạm Đức</t>
  </si>
  <si>
    <t>Mạnh</t>
  </si>
  <si>
    <t>Lê Thị Kim</t>
  </si>
  <si>
    <t>Bùi Thị Kim</t>
  </si>
  <si>
    <t>Nụ</t>
  </si>
  <si>
    <t>Mai Thị</t>
  </si>
  <si>
    <t>Ma Thị Hoài</t>
  </si>
  <si>
    <t>Trần Thị Huyền</t>
  </si>
  <si>
    <t>Lương Bích</t>
  </si>
  <si>
    <t>Dương Thị Vân</t>
  </si>
  <si>
    <t>Nguyễn Thành</t>
  </si>
  <si>
    <t>Hà Ngọc</t>
  </si>
  <si>
    <t>Dương Thị Ngọc</t>
  </si>
  <si>
    <t>Dương Khánh</t>
  </si>
  <si>
    <t>Dương Hồng</t>
  </si>
  <si>
    <t>Đặng Thị Hồng</t>
  </si>
  <si>
    <t>Trần Thị Hoài</t>
  </si>
  <si>
    <t>Hoàng Thị Phương</t>
  </si>
  <si>
    <t>Trần Tuấn</t>
  </si>
  <si>
    <t>Trung</t>
  </si>
  <si>
    <t>Lã Thị</t>
  </si>
  <si>
    <t>Chu Đức</t>
  </si>
  <si>
    <t>Chiêm</t>
  </si>
  <si>
    <t>Trương Thùy</t>
  </si>
  <si>
    <t>Nguyễn Ánh</t>
  </si>
  <si>
    <t>Ngô Văn</t>
  </si>
  <si>
    <t>Đỗ Hương</t>
  </si>
  <si>
    <t>Đồng Thị Kim</t>
  </si>
  <si>
    <t>Lý</t>
  </si>
  <si>
    <t>Lê Thị Phương</t>
  </si>
  <si>
    <t>Vũ Anh</t>
  </si>
  <si>
    <t>Nguyễn Kiều</t>
  </si>
  <si>
    <t>Trần Thị Hà</t>
  </si>
  <si>
    <t>Trịnh Thị Mai</t>
  </si>
  <si>
    <t>Vũ Thị Tuyết</t>
  </si>
  <si>
    <t>Chang</t>
  </si>
  <si>
    <t>Mai Lan</t>
  </si>
  <si>
    <t>Dương Anh</t>
  </si>
  <si>
    <t>Lê Minh</t>
  </si>
  <si>
    <t>Đỗ Thanh</t>
  </si>
  <si>
    <t>Trần Thị Khánh</t>
  </si>
  <si>
    <t>Hoàng Quốc</t>
  </si>
  <si>
    <t>Hoàng Văn</t>
  </si>
  <si>
    <t>Nghĩa</t>
  </si>
  <si>
    <t>Phong</t>
  </si>
  <si>
    <t>Thắng</t>
  </si>
  <si>
    <t>Vĩnh</t>
  </si>
  <si>
    <t>Trần Nam</t>
  </si>
  <si>
    <t>Dân</t>
  </si>
  <si>
    <t>Ngô Quang</t>
  </si>
  <si>
    <t>Bùi Hồng</t>
  </si>
  <si>
    <t>Dương Thị Hồng</t>
  </si>
  <si>
    <t>Nguyễn Thị Bảo</t>
  </si>
  <si>
    <t>Hoàng Hải</t>
  </si>
  <si>
    <t>Ngô Thị Phương</t>
  </si>
  <si>
    <t>Nguyễn Thị Thuỳ</t>
  </si>
  <si>
    <t>Trần Thảo</t>
  </si>
  <si>
    <t>Dương Mỹ</t>
  </si>
  <si>
    <t>Phương Thị</t>
  </si>
  <si>
    <t>Phùng Thanh</t>
  </si>
  <si>
    <t>Tô Phương</t>
  </si>
  <si>
    <t>Tống Khánh</t>
  </si>
  <si>
    <t>Trần Ngọc Khánh</t>
  </si>
  <si>
    <t>Phạm Thị Kim</t>
  </si>
  <si>
    <t>Nguyễn Yến</t>
  </si>
  <si>
    <t>Nguyễn Thị Thảo</t>
  </si>
  <si>
    <t>Mã Thị</t>
  </si>
  <si>
    <t>Quý</t>
  </si>
  <si>
    <t>Hoàng Thanh</t>
  </si>
  <si>
    <t>Đỗ Thị Hoàng</t>
  </si>
  <si>
    <t>Lê Hồng</t>
  </si>
  <si>
    <t>Dương Thị Mai</t>
  </si>
  <si>
    <t>Dũng</t>
  </si>
  <si>
    <t>Phùng Thị Thu</t>
  </si>
  <si>
    <t>Lại Thanh</t>
  </si>
  <si>
    <t>Lương Thị Mai</t>
  </si>
  <si>
    <t>Trần Thị Lan</t>
  </si>
  <si>
    <t>Hoàng Thúy</t>
  </si>
  <si>
    <t>Hoàng Bảo</t>
  </si>
  <si>
    <t>Khang</t>
  </si>
  <si>
    <t>Hoàng Thị Mỹ</t>
  </si>
  <si>
    <t>Lộc</t>
  </si>
  <si>
    <t>Mến</t>
  </si>
  <si>
    <t>Nguyễn Tuyết</t>
  </si>
  <si>
    <t>Lương Minh</t>
  </si>
  <si>
    <t>Thao</t>
  </si>
  <si>
    <t>Trần Thị Thùy</t>
  </si>
  <si>
    <t>Đào Thị Thu</t>
  </si>
  <si>
    <t>Bùi Thanh</t>
  </si>
  <si>
    <t>Hà Thị Thanh</t>
  </si>
  <si>
    <t>Trần Thị Thủy</t>
  </si>
  <si>
    <t>Hoàng Thị Minh</t>
  </si>
  <si>
    <t xml:space="preserve">Ma Thị Ánh </t>
  </si>
  <si>
    <t>Nông Thị Huyền</t>
  </si>
  <si>
    <t>Dương Văn</t>
  </si>
  <si>
    <t>Trường</t>
  </si>
  <si>
    <t>Hoàng Thị Ngọc</t>
  </si>
  <si>
    <t>Kém</t>
  </si>
  <si>
    <t>DỰ KIẾN</t>
  </si>
  <si>
    <t>Điểm RL</t>
  </si>
  <si>
    <t>Không xét</t>
  </si>
  <si>
    <t>Ma Thị Thu</t>
  </si>
  <si>
    <t>Sầm Thị</t>
  </si>
  <si>
    <t>Nguyễn Nhật</t>
  </si>
  <si>
    <t>Nguyễn Việt</t>
  </si>
  <si>
    <t>Trần Xuân</t>
  </si>
  <si>
    <t>Kiên</t>
  </si>
  <si>
    <t>Trần Trọng</t>
  </si>
  <si>
    <t>Nguyễn Tùng</t>
  </si>
  <si>
    <t>Bùi Phương</t>
  </si>
  <si>
    <t>Quang</t>
  </si>
  <si>
    <t>Tươi</t>
  </si>
  <si>
    <t>Nông Như</t>
  </si>
  <si>
    <t>Đinh Quốc</t>
  </si>
  <si>
    <t>Luyến</t>
  </si>
  <si>
    <t>Vũ Thị Hồng</t>
  </si>
  <si>
    <t>Trần Văn</t>
  </si>
  <si>
    <t>Ngô Thị Khánh</t>
  </si>
  <si>
    <t>Nguyễn Thái</t>
  </si>
  <si>
    <t>Lê Hải</t>
  </si>
  <si>
    <t>Triệu Ngọc</t>
  </si>
  <si>
    <t>Lê Đăng</t>
  </si>
  <si>
    <t>Sáng</t>
  </si>
  <si>
    <t>Vũ Thị Hương</t>
  </si>
  <si>
    <t>Nguyễn Quang</t>
  </si>
  <si>
    <t>Vũ Minh</t>
  </si>
  <si>
    <t>Huỳnh</t>
  </si>
  <si>
    <t>Đặng Văn</t>
  </si>
  <si>
    <t>Phạm Hồng</t>
  </si>
  <si>
    <t>Bùi Quốc</t>
  </si>
  <si>
    <t>Đỗ Xuân</t>
  </si>
  <si>
    <t>Lưu Công</t>
  </si>
  <si>
    <t>Bắc</t>
  </si>
  <si>
    <t>Cương</t>
  </si>
  <si>
    <t>Trần Phương</t>
  </si>
  <si>
    <t>Mẫn</t>
  </si>
  <si>
    <t>Trần Thị Minh</t>
  </si>
  <si>
    <t>Nguyễn Thị Khánh</t>
  </si>
  <si>
    <t>Tân</t>
  </si>
  <si>
    <t>Thoa</t>
  </si>
  <si>
    <t>Hoàng Việt</t>
  </si>
  <si>
    <t>Trần Trung</t>
  </si>
  <si>
    <t>Điệp</t>
  </si>
  <si>
    <t>Nguyễn Bá</t>
  </si>
  <si>
    <t>Đinh Thị Thu</t>
  </si>
  <si>
    <t>Lý Thị Lan</t>
  </si>
  <si>
    <t>Nguyễn Mai</t>
  </si>
  <si>
    <t>Đỗ Trung</t>
  </si>
  <si>
    <t>Đào Thị Thùy</t>
  </si>
  <si>
    <t>Luận</t>
  </si>
  <si>
    <t>Thưởng</t>
  </si>
  <si>
    <t>Vũ Thị Khánh</t>
  </si>
  <si>
    <t>Phạm Thùy</t>
  </si>
  <si>
    <t>Dương Minh</t>
  </si>
  <si>
    <t>Trần Thị Hiền</t>
  </si>
  <si>
    <t>Lê Thị Hồng</t>
  </si>
  <si>
    <t>Nguyễn Anh</t>
  </si>
  <si>
    <t>Nguyễn Thị Thúy</t>
  </si>
  <si>
    <t>Lê Như</t>
  </si>
  <si>
    <t>Nguyễn Đình</t>
  </si>
  <si>
    <t>Lê Thu</t>
  </si>
  <si>
    <t>Thuý</t>
  </si>
  <si>
    <t>Vinh</t>
  </si>
  <si>
    <t>Yên</t>
  </si>
  <si>
    <t>KHOA MARKETING, THƯƠNG MẠI &amp; DU LỊCH</t>
  </si>
  <si>
    <t>Độc lập - Tự do - Hạnh phúc</t>
  </si>
  <si>
    <t>KHOA NGÂN HÀNG - TÀI CHÍNH</t>
  </si>
  <si>
    <t>XẾP LOẠI</t>
  </si>
  <si>
    <t>GHI CHÚ</t>
  </si>
  <si>
    <t>Nguyễn Quốc</t>
  </si>
  <si>
    <t>Chiến</t>
  </si>
  <si>
    <t>Nguyễn Tiến</t>
  </si>
  <si>
    <t>Cao Thị Thanh</t>
  </si>
  <si>
    <t>Phạm Hương</t>
  </si>
  <si>
    <t>Vũ Hoài</t>
  </si>
  <si>
    <t>Phạm Trung</t>
  </si>
  <si>
    <t>Xoan</t>
  </si>
  <si>
    <t xml:space="preserve">Đào Thị </t>
  </si>
  <si>
    <t>Công</t>
  </si>
  <si>
    <t>Hoàng Hương</t>
  </si>
  <si>
    <t>Đặng Thị Thu</t>
  </si>
  <si>
    <t xml:space="preserve">Nguyễn Phương </t>
  </si>
  <si>
    <t>Luân</t>
  </si>
  <si>
    <t>Trần Đức</t>
  </si>
  <si>
    <t>DTE1873402010126</t>
  </si>
  <si>
    <t>Sơn</t>
  </si>
  <si>
    <t>Ma Đức</t>
  </si>
  <si>
    <t>Lê Thị Quỳnh</t>
  </si>
  <si>
    <t>Đinh Thị Kim</t>
  </si>
  <si>
    <t>Chính</t>
  </si>
  <si>
    <t>Nguyễn Trường</t>
  </si>
  <si>
    <t>Tạ Văn</t>
  </si>
  <si>
    <t>Hân</t>
  </si>
  <si>
    <t>Khoa</t>
  </si>
  <si>
    <t>Phạm Thị Hoài</t>
  </si>
  <si>
    <t>Vũ Thùy</t>
  </si>
  <si>
    <t>Bùi Hoàng</t>
  </si>
  <si>
    <t>Lợi</t>
  </si>
  <si>
    <t>Phạm Phương</t>
  </si>
  <si>
    <t>Nguyễn Bảo</t>
  </si>
  <si>
    <t>Nguyễn Mạnh</t>
  </si>
  <si>
    <t xml:space="preserve">Hoàng Thị </t>
  </si>
  <si>
    <t>TÊN</t>
  </si>
  <si>
    <t>KHOA QUẢN LÝ LUẬT - KINH TẾ</t>
  </si>
  <si>
    <t>Họ tên sinh viên</t>
  </si>
  <si>
    <t>Xếp loại RL</t>
  </si>
  <si>
    <t>Hà Duy</t>
  </si>
  <si>
    <t>Đăng</t>
  </si>
  <si>
    <t>Mạc Trung</t>
  </si>
  <si>
    <t>Huấn</t>
  </si>
  <si>
    <t>Khuyên</t>
  </si>
  <si>
    <t>Trịnh Ngọc</t>
  </si>
  <si>
    <t>Vũ Hương</t>
  </si>
  <si>
    <t>Hoàng Nhật</t>
  </si>
  <si>
    <t xml:space="preserve">Nguyễn Mai </t>
  </si>
  <si>
    <t>Quyền</t>
  </si>
  <si>
    <t>Trần Lệ</t>
  </si>
  <si>
    <t>Nguyễn Thế</t>
  </si>
  <si>
    <t>Phan Thái</t>
  </si>
  <si>
    <t>Thăng</t>
  </si>
  <si>
    <t>Lò Văn</t>
  </si>
  <si>
    <t>Cao Văn</t>
  </si>
  <si>
    <t>Bùi Ngọc</t>
  </si>
  <si>
    <t>Đặng Hải</t>
  </si>
  <si>
    <t xml:space="preserve">Lý Thị </t>
  </si>
  <si>
    <t>Hiển</t>
  </si>
  <si>
    <t>Trịnh Văn</t>
  </si>
  <si>
    <t>Tạ Quang</t>
  </si>
  <si>
    <t>Nhâm</t>
  </si>
  <si>
    <t>Hoàng Thị Hương</t>
  </si>
  <si>
    <t>Lường Văn</t>
  </si>
  <si>
    <t>Họ và tên</t>
  </si>
  <si>
    <t xml:space="preserve">Phạm Việt </t>
  </si>
  <si>
    <t>Diệp</t>
  </si>
  <si>
    <t>Hoàng Thùy</t>
  </si>
  <si>
    <t xml:space="preserve">Nguyễn Ngọc </t>
  </si>
  <si>
    <t>Lê Quang</t>
  </si>
  <si>
    <t xml:space="preserve">Nguyễn Thanh </t>
  </si>
  <si>
    <t>Bùi Đức</t>
  </si>
  <si>
    <t>Tuyên</t>
  </si>
  <si>
    <t>Nguyễn Thị Tố</t>
  </si>
  <si>
    <t>Phùng Anh</t>
  </si>
  <si>
    <t>Hoàn</t>
  </si>
  <si>
    <t>Bùi Minh</t>
  </si>
  <si>
    <t>Lê Thanh</t>
  </si>
  <si>
    <t>Đinh Văn</t>
  </si>
  <si>
    <t>Thi</t>
  </si>
  <si>
    <t>Tình</t>
  </si>
  <si>
    <t>Đỗ Thùy</t>
  </si>
  <si>
    <t>Hoàng Thị Kim</t>
  </si>
  <si>
    <t>Xuyến</t>
  </si>
  <si>
    <t xml:space="preserve">Phạm Thái </t>
  </si>
  <si>
    <t>Đinh Ngọc</t>
  </si>
  <si>
    <t>Đỗ Kim</t>
  </si>
  <si>
    <t>KHOA QUẢN TRỊ KINH DOANH</t>
  </si>
  <si>
    <t>MÃ SV</t>
  </si>
  <si>
    <t>Trần Thị Thảo</t>
  </si>
  <si>
    <t>Nguyễn Thị Thủy</t>
  </si>
  <si>
    <t>ĐRL</t>
  </si>
  <si>
    <t>Lê Thị Minh</t>
  </si>
  <si>
    <t>Nguyễn Thị Ngân</t>
  </si>
  <si>
    <t>Dương Thị Hương</t>
  </si>
  <si>
    <t>Dương Thị Hiền</t>
  </si>
  <si>
    <t>Nguyễn Hoàng Phương</t>
  </si>
  <si>
    <t>VIỆN ĐÀO TẠO QUỐC TẾ</t>
  </si>
  <si>
    <t>HỌ ĐỆM</t>
  </si>
  <si>
    <t>DTE1753401010086</t>
  </si>
  <si>
    <t>Vũ Đức</t>
  </si>
  <si>
    <t>Nhân</t>
  </si>
  <si>
    <t>Ma Ngọc</t>
  </si>
  <si>
    <t>Sang</t>
  </si>
  <si>
    <t>Thế</t>
  </si>
  <si>
    <t>Chu Thị Thanh</t>
  </si>
  <si>
    <t>Vũ Hoàng</t>
  </si>
  <si>
    <t>Nguyễn Dương</t>
  </si>
  <si>
    <t>Nguyễn Hương</t>
  </si>
  <si>
    <t xml:space="preserve">Trần Thị </t>
  </si>
  <si>
    <t>Nguyễn Vân</t>
  </si>
  <si>
    <t>Lê Hoàng</t>
  </si>
  <si>
    <t>KHOA KẾ TOÁN</t>
  </si>
  <si>
    <t xml:space="preserve">BẢNG TỔNG HỢP KẾT QUẢ RÈN LUYỆN SINH VIÊN  </t>
  </si>
  <si>
    <t>Học kỳ I năm học 2021 - 2022</t>
  </si>
  <si>
    <t>(Ban hành kèm theo QĐ số         /QĐ-ĐHKT&amp;QTKD-CTSV ngày      tháng      năm 2022)</t>
  </si>
  <si>
    <t xml:space="preserve">Điểm rèn luyện </t>
  </si>
  <si>
    <t>Xa</t>
  </si>
  <si>
    <t>Bảo lưu</t>
  </si>
  <si>
    <t>DTE1953403010312</t>
  </si>
  <si>
    <t>Lô Thị Ngọc</t>
  </si>
  <si>
    <t>DTE1953403010014</t>
  </si>
  <si>
    <t>Vũ Thị Vân</t>
  </si>
  <si>
    <t>DTE1953403010238</t>
  </si>
  <si>
    <t>Chu Thị Hằng</t>
  </si>
  <si>
    <t>DTE1953403010299</t>
  </si>
  <si>
    <t>Phạm Thị Ngân</t>
  </si>
  <si>
    <t>DTE1953403010313</t>
  </si>
  <si>
    <t>DTE1953403010211</t>
  </si>
  <si>
    <t>DTE1953403010050</t>
  </si>
  <si>
    <t>Nghiêm Hải</t>
  </si>
  <si>
    <t>DTE1953403010309</t>
  </si>
  <si>
    <t>Bùi Đình Nguyễn</t>
  </si>
  <si>
    <t>DTE1953403010291</t>
  </si>
  <si>
    <t>Lê Thị Khánh</t>
  </si>
  <si>
    <t>DTE1953403010421</t>
  </si>
  <si>
    <t>DTE1953403010073</t>
  </si>
  <si>
    <t>DTE1953403010314</t>
  </si>
  <si>
    <t>DTE1953403010235</t>
  </si>
  <si>
    <t>DTE1953403010224</t>
  </si>
  <si>
    <t>Phan Đình</t>
  </si>
  <si>
    <t>DTE1953403010099</t>
  </si>
  <si>
    <t>DTE1953403010297</t>
  </si>
  <si>
    <t>Âu Thị Thùy</t>
  </si>
  <si>
    <t>DTE1953403010275</t>
  </si>
  <si>
    <t>Lý Sinh</t>
  </si>
  <si>
    <t>DTE1953403010107</t>
  </si>
  <si>
    <t>DTE1953403010272</t>
  </si>
  <si>
    <t>Dương Thị Hiếu</t>
  </si>
  <si>
    <t>DTE1953403010318</t>
  </si>
  <si>
    <t>Dương Bích</t>
  </si>
  <si>
    <t>DTE1953403010269</t>
  </si>
  <si>
    <t>Hà Giáp Minh</t>
  </si>
  <si>
    <t>DTE1953403010369</t>
  </si>
  <si>
    <t>Trịnh Thành</t>
  </si>
  <si>
    <t>DTE1953403010137</t>
  </si>
  <si>
    <t>Đào Thúy</t>
  </si>
  <si>
    <t>DTE1953403010315</t>
  </si>
  <si>
    <t>DTE1953403010392</t>
  </si>
  <si>
    <t>DTE1953403010156</t>
  </si>
  <si>
    <t>DTE1953403010255</t>
  </si>
  <si>
    <t>Dương Thị Minh</t>
  </si>
  <si>
    <t>DTE1953403010807</t>
  </si>
  <si>
    <t xml:space="preserve">Nguyễn Thu </t>
  </si>
  <si>
    <t>DTE1953403010158</t>
  </si>
  <si>
    <t>DTE1953403010445</t>
  </si>
  <si>
    <t xml:space="preserve">Lê Thị Thu </t>
  </si>
  <si>
    <t>DTE1953403010200</t>
  </si>
  <si>
    <t>DTE1953403010431</t>
  </si>
  <si>
    <t>DTE1953403010304</t>
  </si>
  <si>
    <t>DTE1953403010003</t>
  </si>
  <si>
    <t>Đằng Kim</t>
  </si>
  <si>
    <t>DTE1953403010006</t>
  </si>
  <si>
    <t>DTE1953403010011</t>
  </si>
  <si>
    <t>DTE1953403010013</t>
  </si>
  <si>
    <t>Vũ Thạch Hoàng</t>
  </si>
  <si>
    <t>DTE1953403010016</t>
  </si>
  <si>
    <t>DTE1953403010292</t>
  </si>
  <si>
    <t>Lê Thị Huyền</t>
  </si>
  <si>
    <t>DTE1953403010025</t>
  </si>
  <si>
    <t>Đặng Đình</t>
  </si>
  <si>
    <t>DTE1953403010027</t>
  </si>
  <si>
    <t>Lê Thùy</t>
  </si>
  <si>
    <t>DTE1953403010035</t>
  </si>
  <si>
    <t>Giao</t>
  </si>
  <si>
    <t>DTE1953403010037</t>
  </si>
  <si>
    <t>Lý Châu</t>
  </si>
  <si>
    <t>DTE1953403010045</t>
  </si>
  <si>
    <t>DTE1953403010046</t>
  </si>
  <si>
    <t>DTE1953403010049</t>
  </si>
  <si>
    <t>Hoàng Thụy Thanh</t>
  </si>
  <si>
    <t>DTE1953403010059</t>
  </si>
  <si>
    <t>DTE1953403010061</t>
  </si>
  <si>
    <t>DTE1953403010062</t>
  </si>
  <si>
    <t>DTE1953403010066</t>
  </si>
  <si>
    <t>Trương Hà</t>
  </si>
  <si>
    <t>DTE1953403010068</t>
  </si>
  <si>
    <t>DTE1953403010079</t>
  </si>
  <si>
    <t>DTE1953403010082</t>
  </si>
  <si>
    <t>DTE1953403010084</t>
  </si>
  <si>
    <t>La Thị</t>
  </si>
  <si>
    <t>Lê</t>
  </si>
  <si>
    <t>DTE1953403010088</t>
  </si>
  <si>
    <t>DTE1953403010092</t>
  </si>
  <si>
    <t>DTE1953403010094</t>
  </si>
  <si>
    <t>DTE1953403010101</t>
  </si>
  <si>
    <t>Lương Vũ Hiền</t>
  </si>
  <si>
    <t>DTE1953403010103</t>
  </si>
  <si>
    <t>DTE1953403010104</t>
  </si>
  <si>
    <t>Lê Thị Ngọc</t>
  </si>
  <si>
    <t>DTE1953403010106</t>
  </si>
  <si>
    <t>DTE1953403010112</t>
  </si>
  <si>
    <t>Trương Thị Trà</t>
  </si>
  <si>
    <t>DTE1953403010114</t>
  </si>
  <si>
    <t>DTE1953403010118</t>
  </si>
  <si>
    <t>DTE1953403010433</t>
  </si>
  <si>
    <t>DTE1953403010124</t>
  </si>
  <si>
    <t>DTE1953403010430</t>
  </si>
  <si>
    <t>DTE1953403010127</t>
  </si>
  <si>
    <t>DTE1953403010289</t>
  </si>
  <si>
    <t>Trần Bích</t>
  </si>
  <si>
    <t>DTE1953403010141</t>
  </si>
  <si>
    <t>DTE1953403010145</t>
  </si>
  <si>
    <t>DTE1953403010153</t>
  </si>
  <si>
    <t>DTE1953403010154</t>
  </si>
  <si>
    <t>DTE1953403010159</t>
  </si>
  <si>
    <t>Thuỷ</t>
  </si>
  <si>
    <t>DTE1953403010167</t>
  </si>
  <si>
    <t>DTE1953403010169</t>
  </si>
  <si>
    <t>DTE1953403010175</t>
  </si>
  <si>
    <t>Mã Văn</t>
  </si>
  <si>
    <t>DTE1953403010176</t>
  </si>
  <si>
    <t>Lại Khánh</t>
  </si>
  <si>
    <t>DTE1953403010178</t>
  </si>
  <si>
    <t>DTE1953403010179</t>
  </si>
  <si>
    <t>DTE1953403010191</t>
  </si>
  <si>
    <t>Trần Thị Cẩm</t>
  </si>
  <si>
    <t>DTE1953403010196</t>
  </si>
  <si>
    <t>DTE1953403010251</t>
  </si>
  <si>
    <t>Bùi Kim</t>
  </si>
  <si>
    <t>DTE1953403010004</t>
  </si>
  <si>
    <t>Đào Ngọc Quỳnh</t>
  </si>
  <si>
    <t>DTE1953403010390</t>
  </si>
  <si>
    <t>Đinh Thị Vân</t>
  </si>
  <si>
    <t>DTE1953403010384</t>
  </si>
  <si>
    <t>Đỗ Phương Quỳnh</t>
  </si>
  <si>
    <t>DTE1953403010367</t>
  </si>
  <si>
    <t>Hà Triệu Vân</t>
  </si>
  <si>
    <t>DTE1953403010276</t>
  </si>
  <si>
    <t>Lý Thị Ngọc</t>
  </si>
  <si>
    <t>DTE1953403010300</t>
  </si>
  <si>
    <t>DTE1953403010227</t>
  </si>
  <si>
    <t>DTE1953403010331</t>
  </si>
  <si>
    <t>Trịnh Kiều</t>
  </si>
  <si>
    <t>DTE1953403010365</t>
  </si>
  <si>
    <t>DTE1953403010230</t>
  </si>
  <si>
    <t>Biển</t>
  </si>
  <si>
    <t>DTE1953403010242</t>
  </si>
  <si>
    <t>DTE1953403010324</t>
  </si>
  <si>
    <t>Trần Đình</t>
  </si>
  <si>
    <t>DTE1953403010303</t>
  </si>
  <si>
    <t>DTE1953403010036</t>
  </si>
  <si>
    <t>Đỗ Nguyên</t>
  </si>
  <si>
    <t>DTE1953403010321</t>
  </si>
  <si>
    <t>Đinh Thúy</t>
  </si>
  <si>
    <t>DTE1953403010236</t>
  </si>
  <si>
    <t>Lê Thị Mỹ</t>
  </si>
  <si>
    <t>DTE1953403010319</t>
  </si>
  <si>
    <t>DTE1953403010226</t>
  </si>
  <si>
    <t>DTE1953403010225</t>
  </si>
  <si>
    <t>DTE1953403010363</t>
  </si>
  <si>
    <t>DTE1953403010330</t>
  </si>
  <si>
    <t>DTE1953403010351</t>
  </si>
  <si>
    <t>DTE1953403010383</t>
  </si>
  <si>
    <t>DTE1953403010231</t>
  </si>
  <si>
    <t>Trịnh Thị Ngọc</t>
  </si>
  <si>
    <t>DTE1953403010237</t>
  </si>
  <si>
    <t>DTE1953403010232</t>
  </si>
  <si>
    <t>DTE1953403010353</t>
  </si>
  <si>
    <t>Ma Thị Thúy</t>
  </si>
  <si>
    <t>DTE1953403010380</t>
  </si>
  <si>
    <t>DTE1953403010243</t>
  </si>
  <si>
    <t>DTE1953403010393</t>
  </si>
  <si>
    <t>Thạch Thị Mai</t>
  </si>
  <si>
    <t>DTE1953403010218</t>
  </si>
  <si>
    <t>Đoàn Hương</t>
  </si>
  <si>
    <t>DTE1953403010245</t>
  </si>
  <si>
    <t>Tạ Hoàng Mai</t>
  </si>
  <si>
    <t>DTE1953403010098</t>
  </si>
  <si>
    <t>DTE1953403010283</t>
  </si>
  <si>
    <t>DTE1953403010247</t>
  </si>
  <si>
    <t>DTE1953403010410</t>
  </si>
  <si>
    <t>Na</t>
  </si>
  <si>
    <t>DTE1953403010256</t>
  </si>
  <si>
    <t>Ngần</t>
  </si>
  <si>
    <t>DTE1953403010212</t>
  </si>
  <si>
    <t>Đặng Thị Vân</t>
  </si>
  <si>
    <t>DTE1953403010248</t>
  </si>
  <si>
    <t>DTE1953403010347</t>
  </si>
  <si>
    <t>DTE1953403010371</t>
  </si>
  <si>
    <t>DTE1953403010250</t>
  </si>
  <si>
    <t>DTE1953403010416</t>
  </si>
  <si>
    <t>DTE1953403010264</t>
  </si>
  <si>
    <t>DTE1953403010246</t>
  </si>
  <si>
    <t>DTE1953403010308</t>
  </si>
  <si>
    <t>DTE1953403010397</t>
  </si>
  <si>
    <t>Lại Thị Minh</t>
  </si>
  <si>
    <t>DTE1953403010270</t>
  </si>
  <si>
    <t>DTE1953403010171</t>
  </si>
  <si>
    <t>Nguyễn Thị Cẩm</t>
  </si>
  <si>
    <t>DTE1953403010239</t>
  </si>
  <si>
    <t>DTE1953403010210</t>
  </si>
  <si>
    <t>DTE1953403010253</t>
  </si>
  <si>
    <t>Dương Quỳnh</t>
  </si>
  <si>
    <t>DTE1953403010007</t>
  </si>
  <si>
    <t>DTE1953403010008</t>
  </si>
  <si>
    <t>DTE1953403010019</t>
  </si>
  <si>
    <t>Hán Thị</t>
  </si>
  <si>
    <t>DTE1953403010018</t>
  </si>
  <si>
    <t>DTE1953403010024</t>
  </si>
  <si>
    <t>Phí Huyền</t>
  </si>
  <si>
    <t>Diệu</t>
  </si>
  <si>
    <t>DTE1953403010028</t>
  </si>
  <si>
    <t>DTE1953403010366</t>
  </si>
  <si>
    <t>DTE1953403010038</t>
  </si>
  <si>
    <t>DTE1953403010362</t>
  </si>
  <si>
    <t>DTE1953403010043</t>
  </si>
  <si>
    <t>DTE1953403010286</t>
  </si>
  <si>
    <t>Thẩm Thanh</t>
  </si>
  <si>
    <t>DTE1953403010047</t>
  </si>
  <si>
    <t>DTE1953403010048</t>
  </si>
  <si>
    <t>Cao Mai</t>
  </si>
  <si>
    <t>DTE1953403010051</t>
  </si>
  <si>
    <t>DTE1953403010058</t>
  </si>
  <si>
    <t>DTE1953403010067</t>
  </si>
  <si>
    <t>Hà Thị Thu</t>
  </si>
  <si>
    <t>DTE1953403010070</t>
  </si>
  <si>
    <t>DTE1953403010074</t>
  </si>
  <si>
    <t>DTE1953403010402</t>
  </si>
  <si>
    <t>DTE1953403010065</t>
  </si>
  <si>
    <t>DTE1953403010429</t>
  </si>
  <si>
    <t>Khanh</t>
  </si>
  <si>
    <t>DTE1953403010403</t>
  </si>
  <si>
    <t>DTE1953403010087</t>
  </si>
  <si>
    <t>DTE1953403010090</t>
  </si>
  <si>
    <t>Lê Hoàng Ngọc</t>
  </si>
  <si>
    <t>DTE1953403010091</t>
  </si>
  <si>
    <t>Lý Thị Thùy</t>
  </si>
  <si>
    <t>DTE1953403010093</t>
  </si>
  <si>
    <t>DTE1953403010105</t>
  </si>
  <si>
    <t>Trần Quỳnh</t>
  </si>
  <si>
    <t>DTE1953403010108</t>
  </si>
  <si>
    <t>Vũ Công</t>
  </si>
  <si>
    <t>DTE1953403010111</t>
  </si>
  <si>
    <t>DTE1953403010116</t>
  </si>
  <si>
    <t>Ngà</t>
  </si>
  <si>
    <t>DTE1953403010120</t>
  </si>
  <si>
    <t>Đinh Minh</t>
  </si>
  <si>
    <t>DTE1953403010122</t>
  </si>
  <si>
    <t>Nguyễn Bích</t>
  </si>
  <si>
    <t>DTE1953403010123</t>
  </si>
  <si>
    <t>DTE1953403010126</t>
  </si>
  <si>
    <t>DTE1953403010128</t>
  </si>
  <si>
    <t>DTE1953403010130</t>
  </si>
  <si>
    <t>Đặng Thị Nguyên</t>
  </si>
  <si>
    <t>DTE1953403010132</t>
  </si>
  <si>
    <t>DTE1953403010135</t>
  </si>
  <si>
    <t>Vũ Lệ</t>
  </si>
  <si>
    <t>DTE1953403010138</t>
  </si>
  <si>
    <t>DTE1953403010139</t>
  </si>
  <si>
    <t>DTE1953403010143</t>
  </si>
  <si>
    <t>DTE1953403010147</t>
  </si>
  <si>
    <t>DTE1953403010152</t>
  </si>
  <si>
    <t>DTE1953403010155</t>
  </si>
  <si>
    <t>Vũ Bích</t>
  </si>
  <si>
    <t>DTE1953403010144</t>
  </si>
  <si>
    <t>DTE1953403010222</t>
  </si>
  <si>
    <t>DTE1953403010161</t>
  </si>
  <si>
    <t>DTE1953403010160</t>
  </si>
  <si>
    <t>DTE1953403010165</t>
  </si>
  <si>
    <t>Lê Hạnh</t>
  </si>
  <si>
    <t>DTE1953403010378</t>
  </si>
  <si>
    <t>Phương Quỳnh</t>
  </si>
  <si>
    <t>DTE1953403010177</t>
  </si>
  <si>
    <t>Ma Khánh</t>
  </si>
  <si>
    <t>DTE1953403010190</t>
  </si>
  <si>
    <t>DTE1953403010193</t>
  </si>
  <si>
    <t>Phan Tuệ</t>
  </si>
  <si>
    <t>Viên</t>
  </si>
  <si>
    <t>K16-KTTHB</t>
  </si>
  <si>
    <t>DTE1953403010009</t>
  </si>
  <si>
    <t>Nguyễn Thị Lâm</t>
  </si>
  <si>
    <t>DTE1953403010017</t>
  </si>
  <si>
    <t>Châu</t>
  </si>
  <si>
    <t>DTE1953403010020</t>
  </si>
  <si>
    <t>DTE1953403010021</t>
  </si>
  <si>
    <t>DTE1953403010023</t>
  </si>
  <si>
    <t>Trần Mạnh</t>
  </si>
  <si>
    <t>DTE1953403010029</t>
  </si>
  <si>
    <t>Đỗ Mạnh</t>
  </si>
  <si>
    <t>DTE1953403010031</t>
  </si>
  <si>
    <t>DTE1953403010406</t>
  </si>
  <si>
    <t>DTE1953403010202</t>
  </si>
  <si>
    <t>Dư Thị Mỹ</t>
  </si>
  <si>
    <t>DTE1953403010032</t>
  </si>
  <si>
    <t>DTE1953403010034</t>
  </si>
  <si>
    <t>DTE1953403010373</t>
  </si>
  <si>
    <t>DTE1953403010044</t>
  </si>
  <si>
    <t>DTE1953403010042</t>
  </si>
  <si>
    <t>DTE1953403010204</t>
  </si>
  <si>
    <t>DTE1953403010053</t>
  </si>
  <si>
    <t>DTE1953403010203</t>
  </si>
  <si>
    <t>Hà Thu</t>
  </si>
  <si>
    <t>DTE1953403010075</t>
  </si>
  <si>
    <t>Đàm Triệu</t>
  </si>
  <si>
    <t>DTE1953403010078</t>
  </si>
  <si>
    <t>DTE1953403010080</t>
  </si>
  <si>
    <t>Trần Hiếu</t>
  </si>
  <si>
    <t>DTE1953403010081</t>
  </si>
  <si>
    <t>DTE1953403010083</t>
  </si>
  <si>
    <t>Sằm Thị Phương</t>
  </si>
  <si>
    <t>DTE1953403010085</t>
  </si>
  <si>
    <t>DTE1953403010086</t>
  </si>
  <si>
    <t>DTE1953403010089</t>
  </si>
  <si>
    <t>DTE1953403010206</t>
  </si>
  <si>
    <t>DTE1953403010095</t>
  </si>
  <si>
    <t>Vũ Lệ Mỹ</t>
  </si>
  <si>
    <t>DTE1953403010288</t>
  </si>
  <si>
    <t>DTE1953403010109</t>
  </si>
  <si>
    <t>Nguyễn Thị Trà</t>
  </si>
  <si>
    <t>DTE1953403010113</t>
  </si>
  <si>
    <t>Vương Thị Huyền</t>
  </si>
  <si>
    <t>DTE1953403010115</t>
  </si>
  <si>
    <t>DTE1953403010117</t>
  </si>
  <si>
    <t>Ma Thị Bích</t>
  </si>
  <si>
    <t>DTE1953403010199</t>
  </si>
  <si>
    <t>DTE1953403010129</t>
  </si>
  <si>
    <t>Trần Thị Hồng</t>
  </si>
  <si>
    <t>DTE1953403010133</t>
  </si>
  <si>
    <t>Nguyễn Thi Thu</t>
  </si>
  <si>
    <t>DTE1953403010134</t>
  </si>
  <si>
    <t>DTE1953403010140</t>
  </si>
  <si>
    <t>DTE1953403010290</t>
  </si>
  <si>
    <t>DTE1953403010150</t>
  </si>
  <si>
    <t>DTE1953403010151</t>
  </si>
  <si>
    <t>DTE1953403010213</t>
  </si>
  <si>
    <t>DTE1953403010157</t>
  </si>
  <si>
    <t>DTE1953403010162</t>
  </si>
  <si>
    <t>Mai Hồng</t>
  </si>
  <si>
    <t>DTE1953403010163</t>
  </si>
  <si>
    <t>DTE1953403010166</t>
  </si>
  <si>
    <t>Nguyễn Quỳnh</t>
  </si>
  <si>
    <t>DTE1953403010205</t>
  </si>
  <si>
    <t>DTE1953403010173</t>
  </si>
  <si>
    <t>DTE1953403010172</t>
  </si>
  <si>
    <t xml:space="preserve">Triệu Thị </t>
  </si>
  <si>
    <t>Tư</t>
  </si>
  <si>
    <t>DTE1953403010174</t>
  </si>
  <si>
    <t>Tương</t>
  </si>
  <si>
    <t>DTE1953403010192</t>
  </si>
  <si>
    <t>DTE1953403010195</t>
  </si>
  <si>
    <t>Đinh Thị Hải</t>
  </si>
  <si>
    <t>DTE1953403010197</t>
  </si>
  <si>
    <t>DTE1953403010209</t>
  </si>
  <si>
    <t>DTE1953403010252</t>
  </si>
  <si>
    <t>DTE1953403010262</t>
  </si>
  <si>
    <t>DTE1953403010214</t>
  </si>
  <si>
    <t>DTE1953403010267</t>
  </si>
  <si>
    <t>DTE1953403010407</t>
  </si>
  <si>
    <t>DTE1953403010372</t>
  </si>
  <si>
    <t>Bảo</t>
  </si>
  <si>
    <t>DTE1953403010208</t>
  </si>
  <si>
    <t>DTE1953403010432</t>
  </si>
  <si>
    <t>DTE1953403010282</t>
  </si>
  <si>
    <t>DTE1953403010301</t>
  </si>
  <si>
    <t>DTE1953403010316</t>
  </si>
  <si>
    <t>DTE1953403010322</t>
  </si>
  <si>
    <t>DTE1953403010207</t>
  </si>
  <si>
    <t>DTE1953403010302</t>
  </si>
  <si>
    <t>DTE1953403010261</t>
  </si>
  <si>
    <t>DTE1953403010259</t>
  </si>
  <si>
    <t>DTE1953403010254</t>
  </si>
  <si>
    <t>DTE1953403010217</t>
  </si>
  <si>
    <t>DTE1953403010307</t>
  </si>
  <si>
    <t>DTE1953403010233</t>
  </si>
  <si>
    <t>DTE1953403010249</t>
  </si>
  <si>
    <t>DTE1953403010329</t>
  </si>
  <si>
    <t>DTE1953403010263</t>
  </si>
  <si>
    <t>DTE1953403010411</t>
  </si>
  <si>
    <t>Huyên</t>
  </si>
  <si>
    <t>DTE1953403010258</t>
  </si>
  <si>
    <t>DTE1953403010216</t>
  </si>
  <si>
    <t>DTE1953403010220</t>
  </si>
  <si>
    <t>DTE1953403010345</t>
  </si>
  <si>
    <t>DTE1953403010285</t>
  </si>
  <si>
    <t>DTE1953403010317</t>
  </si>
  <si>
    <t>DTE1953403010428</t>
  </si>
  <si>
    <t>DTE1953403010296</t>
  </si>
  <si>
    <t>DTE1953403010438</t>
  </si>
  <si>
    <t>DTE1953403010311</t>
  </si>
  <si>
    <t>DTE1953403010295</t>
  </si>
  <si>
    <t>DTE1953403010280</t>
  </si>
  <si>
    <t>DTE1953403010223</t>
  </si>
  <si>
    <t>DTE1953403010305</t>
  </si>
  <si>
    <t>DTE1953403010244</t>
  </si>
  <si>
    <t>DTE1953403010241</t>
  </si>
  <si>
    <t>DTE1953403010310</t>
  </si>
  <si>
    <t>Mây</t>
  </si>
  <si>
    <t>DTE1953403010257</t>
  </si>
  <si>
    <t>DTE1953403010221</t>
  </si>
  <si>
    <t>DTE1953403010409</t>
  </si>
  <si>
    <t>DTE1953403010368</t>
  </si>
  <si>
    <t>DTE1953403010268</t>
  </si>
  <si>
    <t>DTE1953403010294</t>
  </si>
  <si>
    <t>DTE1953403010266</t>
  </si>
  <si>
    <t>DTE1953403010284</t>
  </si>
  <si>
    <t>DTE1953403010279</t>
  </si>
  <si>
    <t>DTE1953403010298</t>
  </si>
  <si>
    <t>DTE1953403010306</t>
  </si>
  <si>
    <t>DTE1953403010273</t>
  </si>
  <si>
    <t>DTE1953403010228</t>
  </si>
  <si>
    <t>DTE1953403010278</t>
  </si>
  <si>
    <t>K16-KTTHD</t>
  </si>
  <si>
    <t>DTE1953403010415</t>
  </si>
  <si>
    <t>DTE1953403010398</t>
  </si>
  <si>
    <t>Trần Ngọc</t>
  </si>
  <si>
    <t>DTE1953403010394</t>
  </si>
  <si>
    <t>DTE1953403010360</t>
  </si>
  <si>
    <t>DTE1953403010401</t>
  </si>
  <si>
    <t>Lâm Thị</t>
  </si>
  <si>
    <t>DTE1953403010414</t>
  </si>
  <si>
    <t>DTE1953403010338</t>
  </si>
  <si>
    <t>DTE1953403010389</t>
  </si>
  <si>
    <t>Trần Minh</t>
  </si>
  <si>
    <t>DTE1953403010420</t>
  </si>
  <si>
    <t>DTE1953403010354</t>
  </si>
  <si>
    <t>DTE1953403010382</t>
  </si>
  <si>
    <t>DTE1953403010391</t>
  </si>
  <si>
    <t>DTE1953403010388</t>
  </si>
  <si>
    <t>DTE1953403010337</t>
  </si>
  <si>
    <t>DTE1953403010379</t>
  </si>
  <si>
    <t>DTE1953403010349</t>
  </si>
  <si>
    <t>Mã Thị Thu</t>
  </si>
  <si>
    <t>DTE1953403010355</t>
  </si>
  <si>
    <t>DTE1953403010385</t>
  </si>
  <si>
    <t>DTE1953403010357</t>
  </si>
  <si>
    <t>Thào Thị</t>
  </si>
  <si>
    <t>DTE1953403010377</t>
  </si>
  <si>
    <t>DTE1953403010348</t>
  </si>
  <si>
    <t>DTE1953403010356</t>
  </si>
  <si>
    <t>DTE1953403010425</t>
  </si>
  <si>
    <t>DTE1953403010325</t>
  </si>
  <si>
    <t>Nguyễn Nguyên</t>
  </si>
  <si>
    <t>DTE1953403010405</t>
  </si>
  <si>
    <t>DTE1953403010404</t>
  </si>
  <si>
    <t>Hưởng</t>
  </si>
  <si>
    <t>DTE1953403010395</t>
  </si>
  <si>
    <t>DTE1953403010320</t>
  </si>
  <si>
    <t>Hà Nhật</t>
  </si>
  <si>
    <t>DTE1953403010359</t>
  </si>
  <si>
    <t>Tô Thùy</t>
  </si>
  <si>
    <t>DTE1953403010370</t>
  </si>
  <si>
    <t>Lưu</t>
  </si>
  <si>
    <t>DTE1953403010343</t>
  </si>
  <si>
    <t>DTE1953403010400</t>
  </si>
  <si>
    <t>Lý Trà</t>
  </si>
  <si>
    <t>DTE1953403010424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</si>
  <si>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</si>
  <si>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</si>
  <si>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</si>
  <si>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</si>
  <si>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</si>
  <si>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</si>
  <si>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DTE1953403010381</t>
  </si>
  <si>
    <t>Ngũ Linh</t>
  </si>
  <si>
    <t>DTE1953403010408</t>
  </si>
  <si>
    <t>Phạm Thị Thùy</t>
  </si>
  <si>
    <t>DTE1953403010328</t>
  </si>
  <si>
    <t>DTE1953403010340</t>
  </si>
  <si>
    <t>DTE1953403010422</t>
  </si>
  <si>
    <t>DTE1953403010426</t>
  </si>
  <si>
    <t>DTE1953403010386</t>
  </si>
  <si>
    <t>DTE1953403010341</t>
  </si>
  <si>
    <t>DTE1953403010350</t>
  </si>
  <si>
    <t>DTE1953403010342</t>
  </si>
  <si>
    <t>DTE1953403010334</t>
  </si>
  <si>
    <t>Nguyễn Ngọc Quỳnh</t>
  </si>
  <si>
    <t>DTE1953403010326</t>
  </si>
  <si>
    <t>Nguyễn Hiền</t>
  </si>
  <si>
    <t>DTE1953403010417</t>
  </si>
  <si>
    <t>DTE1953403010358</t>
  </si>
  <si>
    <t>Lương Bảo</t>
  </si>
  <si>
    <t>DTE1953403010361</t>
  </si>
  <si>
    <t>Mai Nguyên</t>
  </si>
  <si>
    <t>DTE2053403010010</t>
  </si>
  <si>
    <t>Hà Vân</t>
  </si>
  <si>
    <t>DTE2053403010001</t>
  </si>
  <si>
    <t xml:space="preserve">Phan Lê Mỹ </t>
  </si>
  <si>
    <t>DTE2053403010020</t>
  </si>
  <si>
    <t>Đỗ Thị Ngọc</t>
  </si>
  <si>
    <t>DTE2053403010322</t>
  </si>
  <si>
    <t>Nguyễn Ninh Ngọc</t>
  </si>
  <si>
    <t>DTE2053403010019</t>
  </si>
  <si>
    <t>DTE2053403010025</t>
  </si>
  <si>
    <t>DTE2053403010028</t>
  </si>
  <si>
    <t>DTE2053403010298</t>
  </si>
  <si>
    <t>DTE2053403010270</t>
  </si>
  <si>
    <t>DTE2053403010225</t>
  </si>
  <si>
    <t>DTE2053403010034</t>
  </si>
  <si>
    <t>Đỗ Kỳ</t>
  </si>
  <si>
    <t>DTE2053403010032</t>
  </si>
  <si>
    <t>Trịnh Mỹ</t>
  </si>
  <si>
    <t>Vũ Thu</t>
  </si>
  <si>
    <t>DTE2053403010046</t>
  </si>
  <si>
    <t>Hoàng Thị Việt</t>
  </si>
  <si>
    <t>DTE2053403010404</t>
  </si>
  <si>
    <t>Lưu Ánh</t>
  </si>
  <si>
    <t>DTE2053403010224</t>
  </si>
  <si>
    <t>DTE2053403010054</t>
  </si>
  <si>
    <t>DTE2053403010056</t>
  </si>
  <si>
    <t>DTE2053403010002</t>
  </si>
  <si>
    <t>DTE2053403010055</t>
  </si>
  <si>
    <t>DTE2053403010062</t>
  </si>
  <si>
    <t>DTE2053403010059</t>
  </si>
  <si>
    <t>DTE2053403010072</t>
  </si>
  <si>
    <t>Thẩm Thu</t>
  </si>
  <si>
    <t>DTE2053403010074</t>
  </si>
  <si>
    <t>Ngô Thượng</t>
  </si>
  <si>
    <t>DTE2053403010075</t>
  </si>
  <si>
    <t>DTE1953403010072</t>
  </si>
  <si>
    <t>DTE2053403010323</t>
  </si>
  <si>
    <t>Ngô Thị Minh</t>
  </si>
  <si>
    <t>DTE2053403010085</t>
  </si>
  <si>
    <t>DTE2053403010004</t>
  </si>
  <si>
    <t>DTE2053403010092</t>
  </si>
  <si>
    <t>Dương Kiều</t>
  </si>
  <si>
    <t>DTE2053403010101</t>
  </si>
  <si>
    <t>DTE2053403010106</t>
  </si>
  <si>
    <t>DTE2053403010109</t>
  </si>
  <si>
    <t>DTE2053403010115</t>
  </si>
  <si>
    <t>DTE2053403010119</t>
  </si>
  <si>
    <t>DTE2053403010207</t>
  </si>
  <si>
    <t>Vi Thị Hồng</t>
  </si>
  <si>
    <t>DTE2053403010129</t>
  </si>
  <si>
    <t>DTE2053403010126</t>
  </si>
  <si>
    <t>Hà Tuyết</t>
  </si>
  <si>
    <t>DTE2053403010320</t>
  </si>
  <si>
    <t>DTE2053403010327</t>
  </si>
  <si>
    <t>DTE2053403010147</t>
  </si>
  <si>
    <t>DTE2053403010149</t>
  </si>
  <si>
    <t>Vi Thị Thuý</t>
  </si>
  <si>
    <t>Sắc</t>
  </si>
  <si>
    <t>DTE2053403010172</t>
  </si>
  <si>
    <t>DTE2053403010177</t>
  </si>
  <si>
    <t>DTE2053403010180</t>
  </si>
  <si>
    <t>DTE2053403010318</t>
  </si>
  <si>
    <t>Lưu Thị Thanh</t>
  </si>
  <si>
    <t>DTE2053403010190</t>
  </si>
  <si>
    <t>DTE2053403010005</t>
  </si>
  <si>
    <t>DTE2053403010006</t>
  </si>
  <si>
    <t>Tạ Thùy</t>
  </si>
  <si>
    <t>DTE2053403010188</t>
  </si>
  <si>
    <t>Trần Thùy</t>
  </si>
  <si>
    <t>DTE2053403010197</t>
  </si>
  <si>
    <t>DTE2053403010217</t>
  </si>
  <si>
    <t>Lạ Thị</t>
  </si>
  <si>
    <t>Vui</t>
  </si>
  <si>
    <t>DTE2053403010218</t>
  </si>
  <si>
    <t>DTE2053403010204</t>
  </si>
  <si>
    <t>Vũ Hải</t>
  </si>
  <si>
    <t>DTE2053403010700</t>
  </si>
  <si>
    <t>Vũ Thị Hải</t>
  </si>
  <si>
    <t>DTE2053403010307</t>
  </si>
  <si>
    <t>DTE2053403010012</t>
  </si>
  <si>
    <t>DTE2053403010018</t>
  </si>
  <si>
    <t>DTE2053403010222</t>
  </si>
  <si>
    <t>DTE2053403010326</t>
  </si>
  <si>
    <t>DTE2053403010319</t>
  </si>
  <si>
    <t>DTE2053403010031</t>
  </si>
  <si>
    <t>DTE2053403010035</t>
  </si>
  <si>
    <t>DTE2053403010314</t>
  </si>
  <si>
    <t>DTE2053403010396</t>
  </si>
  <si>
    <t>DTE2053403010042</t>
  </si>
  <si>
    <t>DTE2053403010045</t>
  </si>
  <si>
    <t xml:space="preserve">Đặng Thị Thu </t>
  </si>
  <si>
    <t>DTE2053403010050</t>
  </si>
  <si>
    <t>DTE2053403010047</t>
  </si>
  <si>
    <t xml:space="preserve">Nguyễn Thái </t>
  </si>
  <si>
    <t>DTE2053403010061</t>
  </si>
  <si>
    <t>DTE2053403010064</t>
  </si>
  <si>
    <t>DTE2053403010076</t>
  </si>
  <si>
    <t>DTE2053403010325</t>
  </si>
  <si>
    <t>DTE2053403010081</t>
  </si>
  <si>
    <t>DTE2053403010329</t>
  </si>
  <si>
    <t xml:space="preserve">Hà Thị </t>
  </si>
  <si>
    <t>Hướng</t>
  </si>
  <si>
    <t>DTE2053403010087</t>
  </si>
  <si>
    <t>DTE2053403010093</t>
  </si>
  <si>
    <t>DTE2053403010308</t>
  </si>
  <si>
    <t xml:space="preserve">Nguyễn Hoài </t>
  </si>
  <si>
    <t>DTE2053403010096</t>
  </si>
  <si>
    <t>DTE2053403010229</t>
  </si>
  <si>
    <t>DTE2053403010102</t>
  </si>
  <si>
    <t>DTE2053403010113</t>
  </si>
  <si>
    <t>DTE2053403010114</t>
  </si>
  <si>
    <t>DTE2053403010122</t>
  </si>
  <si>
    <t>DTE2053403010123</t>
  </si>
  <si>
    <t>DTE2053403010250</t>
  </si>
  <si>
    <t>Phương Thị Huyền</t>
  </si>
  <si>
    <t>DTE2053403010112</t>
  </si>
  <si>
    <t>DTE2053403010133</t>
  </si>
  <si>
    <t>DTE2053403010271</t>
  </si>
  <si>
    <t xml:space="preserve">Hoàng Thu </t>
  </si>
  <si>
    <t>DTE2053403010312</t>
  </si>
  <si>
    <t>DTE2053403010273</t>
  </si>
  <si>
    <t>DTE2053403010574</t>
  </si>
  <si>
    <t>DTE2053403010143</t>
  </si>
  <si>
    <t>DTE2053403010153</t>
  </si>
  <si>
    <t xml:space="preserve">Nguyễn Thị Minh </t>
  </si>
  <si>
    <t>DTE2053403010272</t>
  </si>
  <si>
    <t>DTE2053403010163</t>
  </si>
  <si>
    <t>DTE2053403010300</t>
  </si>
  <si>
    <t>DTE2053403010310</t>
  </si>
  <si>
    <t xml:space="preserve">Trần Thị Phương </t>
  </si>
  <si>
    <t>DTE2053403010178</t>
  </si>
  <si>
    <t xml:space="preserve">Ngô Thị </t>
  </si>
  <si>
    <t>DTE2053403010179</t>
  </si>
  <si>
    <t>DTE2053403010215</t>
  </si>
  <si>
    <t xml:space="preserve">Phạm Minh </t>
  </si>
  <si>
    <t>DTE2053403010184</t>
  </si>
  <si>
    <t>DTE2053403010191</t>
  </si>
  <si>
    <t>DTE2053403010186</t>
  </si>
  <si>
    <t xml:space="preserve">Vũ Thị Thùy </t>
  </si>
  <si>
    <t>DTE2053403010228</t>
  </si>
  <si>
    <t xml:space="preserve">Lương Thị </t>
  </si>
  <si>
    <t>DTE2053403010196</t>
  </si>
  <si>
    <t>DTE2053403010200</t>
  </si>
  <si>
    <t>DTE2053403010202</t>
  </si>
  <si>
    <t xml:space="preserve">Đặng Thị </t>
  </si>
  <si>
    <t>DTE2053403010205</t>
  </si>
  <si>
    <t>DTE2053403010203</t>
  </si>
  <si>
    <t>DTE2053403010009</t>
  </si>
  <si>
    <t>DTE2053403010021</t>
  </si>
  <si>
    <t>DTE2053403010274</t>
  </si>
  <si>
    <t>DTE2053403010024</t>
  </si>
  <si>
    <t>DTE2053403010029</t>
  </si>
  <si>
    <t>DTE2053403010030</t>
  </si>
  <si>
    <t>Đỗ Anh</t>
  </si>
  <si>
    <t>DTE2053403010038</t>
  </si>
  <si>
    <t>DTE2053403010041</t>
  </si>
  <si>
    <t>DTE2053403010052</t>
  </si>
  <si>
    <t>DTE2053403010282</t>
  </si>
  <si>
    <t>DTE2053403010063</t>
  </si>
  <si>
    <t>Phạm Minh</t>
  </si>
  <si>
    <t>DTE2053403010066</t>
  </si>
  <si>
    <t>Đỗ Thúy</t>
  </si>
  <si>
    <t>DTE2053403010068</t>
  </si>
  <si>
    <t>DTE2053403010069</t>
  </si>
  <si>
    <t>DTE2053403010070</t>
  </si>
  <si>
    <t>Trần Thị Diệu</t>
  </si>
  <si>
    <t>DTE2053403010281</t>
  </si>
  <si>
    <t>DTE2053403010242</t>
  </si>
  <si>
    <t>DTE2053403010084</t>
  </si>
  <si>
    <t>Lê Thị Hoàng</t>
  </si>
  <si>
    <t>DTE2053403010095</t>
  </si>
  <si>
    <t>DTE2053403010277</t>
  </si>
  <si>
    <t>DTE2053403010103</t>
  </si>
  <si>
    <t>Nguyễn Thị Hiền</t>
  </si>
  <si>
    <t>DTE2053403010105</t>
  </si>
  <si>
    <t>DTE2053403010104</t>
  </si>
  <si>
    <t>DTE2053403010107</t>
  </si>
  <si>
    <t>DTE2053403010120</t>
  </si>
  <si>
    <t>DTE2053403010252</t>
  </si>
  <si>
    <t>Hoàng Thị Bảo</t>
  </si>
  <si>
    <t>DTE2053403010127</t>
  </si>
  <si>
    <t>Lộc Thị Hồng</t>
  </si>
  <si>
    <t>DTE2053403010255</t>
  </si>
  <si>
    <t>DTE2053403010135</t>
  </si>
  <si>
    <t>Đỗ Văn</t>
  </si>
  <si>
    <t>DTE2053403010136</t>
  </si>
  <si>
    <t>Nguyễn Lan</t>
  </si>
  <si>
    <t>DTE2053403010146</t>
  </si>
  <si>
    <t>DTE2053403010144</t>
  </si>
  <si>
    <t>Trương Thị Diễm</t>
  </si>
  <si>
    <t>DTE2053403010154</t>
  </si>
  <si>
    <t>Triệu Thị Thanh</t>
  </si>
  <si>
    <t>DTE2053403010168</t>
  </si>
  <si>
    <t>Đặng Thị Thanh</t>
  </si>
  <si>
    <t>DTE2053403010164</t>
  </si>
  <si>
    <t>DTE2053403010259</t>
  </si>
  <si>
    <t>DTE2053403010230</t>
  </si>
  <si>
    <t>Đàm Hoàng</t>
  </si>
  <si>
    <t>Thông</t>
  </si>
  <si>
    <t>DTE2053403010176</t>
  </si>
  <si>
    <t>Chu Thị Hoài</t>
  </si>
  <si>
    <t>DTE2053403010175</t>
  </si>
  <si>
    <t>DTE2053403010278</t>
  </si>
  <si>
    <t>Hứa Thị Thủy</t>
  </si>
  <si>
    <t>DTE2053403010185</t>
  </si>
  <si>
    <t>DTE2053403010263</t>
  </si>
  <si>
    <t>DTE2053403010264</t>
  </si>
  <si>
    <t>DTE2053403010194</t>
  </si>
  <si>
    <t>Đinh Xuân</t>
  </si>
  <si>
    <t>DTE2053403010158</t>
  </si>
  <si>
    <t>DTE2053403010280</t>
  </si>
  <si>
    <t>DTE2053403010199</t>
  </si>
  <si>
    <t>Dương Thị Lệ</t>
  </si>
  <si>
    <t>DTE2053403010275</t>
  </si>
  <si>
    <t>Ngô Thị Hải</t>
  </si>
  <si>
    <t>DTE2053403010206</t>
  </si>
  <si>
    <t>DTE2053403010011</t>
  </si>
  <si>
    <t>Hoàng Hà Tuấn</t>
  </si>
  <si>
    <t>DTE2053403010022</t>
  </si>
  <si>
    <t>Nông Thị Kim</t>
  </si>
  <si>
    <t>DTE2053403010234</t>
  </si>
  <si>
    <t xml:space="preserve">Phạm Linh </t>
  </si>
  <si>
    <t>DTE2053403010284</t>
  </si>
  <si>
    <t>Phan Thị Linh</t>
  </si>
  <si>
    <t>DTE2053403010371</t>
  </si>
  <si>
    <t>Đồng Khánh</t>
  </si>
  <si>
    <t>DTE2053403010235</t>
  </si>
  <si>
    <t>Du</t>
  </si>
  <si>
    <t>DTE2053403010236</t>
  </si>
  <si>
    <t>DTE2053403010309</t>
  </si>
  <si>
    <t>Đào Lương</t>
  </si>
  <si>
    <t>DTE2053403010033</t>
  </si>
  <si>
    <t>DTE2053403010040</t>
  </si>
  <si>
    <t>Gấm</t>
  </si>
  <si>
    <t>DTE2053403010048</t>
  </si>
  <si>
    <t>DTE2053403010315</t>
  </si>
  <si>
    <t>DTE2053403010067</t>
  </si>
  <si>
    <t xml:space="preserve">Đàm Thị </t>
  </si>
  <si>
    <t>Hoan</t>
  </si>
  <si>
    <t>DTE2053403010073</t>
  </si>
  <si>
    <t>Tô Thị</t>
  </si>
  <si>
    <t>DTE2053403010324</t>
  </si>
  <si>
    <t>DTE2053403010244</t>
  </si>
  <si>
    <t>DTE2053403010079</t>
  </si>
  <si>
    <t>La Thu</t>
  </si>
  <si>
    <t>DTE2053403010241</t>
  </si>
  <si>
    <t>DTE2053403010296</t>
  </si>
  <si>
    <t>DTE2053403010316</t>
  </si>
  <si>
    <t>Lê Thị Mai</t>
  </si>
  <si>
    <t>DTE2053403010295</t>
  </si>
  <si>
    <t>DTE2053403010304</t>
  </si>
  <si>
    <t>Hoàng Thị Nhật</t>
  </si>
  <si>
    <t>DTE2053403010097</t>
  </si>
  <si>
    <t>DTE2053403010301</t>
  </si>
  <si>
    <t>DTE2053403010305</t>
  </si>
  <si>
    <t>DTE2053403010321</t>
  </si>
  <si>
    <t>DTE2053403010118</t>
  </si>
  <si>
    <t>DTE2053403010289</t>
  </si>
  <si>
    <t>DTE2053403010791</t>
  </si>
  <si>
    <t>DTE2053403010130</t>
  </si>
  <si>
    <t>Hoàng Tuyết</t>
  </si>
  <si>
    <t>DTE2053403010311</t>
  </si>
  <si>
    <t>DTE2053403010283</t>
  </si>
  <si>
    <t>DTE2053403010138</t>
  </si>
  <si>
    <t>DTE2053403010142</t>
  </si>
  <si>
    <t>Đường Kim</t>
  </si>
  <si>
    <t>Quy</t>
  </si>
  <si>
    <t>DTE2053403010148</t>
  </si>
  <si>
    <t>Bế Thị Hương</t>
  </si>
  <si>
    <t>DTE2053403010145</t>
  </si>
  <si>
    <t>Tạ Thị Mai</t>
  </si>
  <si>
    <t>DTE2053403010306</t>
  </si>
  <si>
    <t>DTE2053403010635</t>
  </si>
  <si>
    <t>Thơ</t>
  </si>
  <si>
    <t>DTE2053403010173</t>
  </si>
  <si>
    <t>DTE2053403010174</t>
  </si>
  <si>
    <t>DTE2053403010297</t>
  </si>
  <si>
    <t>Ninh Thu</t>
  </si>
  <si>
    <t>DTE2053403010291</t>
  </si>
  <si>
    <t>Hoàng Thương</t>
  </si>
  <si>
    <t>DTE2053403010181</t>
  </si>
  <si>
    <t>Nguyễn Duy</t>
  </si>
  <si>
    <t>DTE2053403010157</t>
  </si>
  <si>
    <t>DTE2053403010337</t>
  </si>
  <si>
    <t>Lê Thị Tú</t>
  </si>
  <si>
    <t>DTE2053403010343</t>
  </si>
  <si>
    <t>DTE2053403010352</t>
  </si>
  <si>
    <t>DTE2053403010354</t>
  </si>
  <si>
    <t>DTE2053403010355</t>
  </si>
  <si>
    <t>DTE2053403010027</t>
  </si>
  <si>
    <t>DTE2053403010373</t>
  </si>
  <si>
    <t xml:space="preserve">Nguyễn Hoa </t>
  </si>
  <si>
    <t>DTE2053403010377</t>
  </si>
  <si>
    <t>DTE2053403010716</t>
  </si>
  <si>
    <t>Mai Mỹ</t>
  </si>
  <si>
    <t>DTE2053403010378</t>
  </si>
  <si>
    <t>DTE2053403010401</t>
  </si>
  <si>
    <t xml:space="preserve">Dương Hải </t>
  </si>
  <si>
    <t>DTE2053403010719</t>
  </si>
  <si>
    <t>DTE2053403010425</t>
  </si>
  <si>
    <t>DTE2053403010432</t>
  </si>
  <si>
    <t>Trần Thị Thục</t>
  </si>
  <si>
    <t>DTE2053403010436</t>
  </si>
  <si>
    <t>DTE2053403010460</t>
  </si>
  <si>
    <t xml:space="preserve">Dương Thị </t>
  </si>
  <si>
    <t>DTE2053403010468</t>
  </si>
  <si>
    <t>DTE2053403010480</t>
  </si>
  <si>
    <t>DTE2053403010485</t>
  </si>
  <si>
    <t>Len</t>
  </si>
  <si>
    <t>DTE2053403010497</t>
  </si>
  <si>
    <t>DTE2053403010500</t>
  </si>
  <si>
    <t>DTE2053403010504</t>
  </si>
  <si>
    <t>DTE2053403010330</t>
  </si>
  <si>
    <t xml:space="preserve">Trần Lý Thùy </t>
  </si>
  <si>
    <t>DTE2053403010529</t>
  </si>
  <si>
    <t>Quế Ngọc</t>
  </si>
  <si>
    <t>DTE2053403010531</t>
  </si>
  <si>
    <t>Cao Hương Trà</t>
  </si>
  <si>
    <t>DTE2053403010765</t>
  </si>
  <si>
    <t>Phạm Thị Trà</t>
  </si>
  <si>
    <t>DTE2053403010535</t>
  </si>
  <si>
    <t>DTE2053403010717</t>
  </si>
  <si>
    <t>DTE2053403010715</t>
  </si>
  <si>
    <t>Đào Hồng</t>
  </si>
  <si>
    <t>DTE2053403010557</t>
  </si>
  <si>
    <t xml:space="preserve">Đặng Hồng </t>
  </si>
  <si>
    <t>DTE2053403010132</t>
  </si>
  <si>
    <t>DTE2053403010783</t>
  </si>
  <si>
    <t>DTE2053403010756</t>
  </si>
  <si>
    <t>DTE2053403010709</t>
  </si>
  <si>
    <t>Thiều Thị</t>
  </si>
  <si>
    <t>DTE2053403010582</t>
  </si>
  <si>
    <t>Hà Như</t>
  </si>
  <si>
    <t>DTE2053403010712</t>
  </si>
  <si>
    <t>Nông Thúy</t>
  </si>
  <si>
    <t>DTE2053403010587</t>
  </si>
  <si>
    <t xml:space="preserve">Phạm Diễm </t>
  </si>
  <si>
    <t>DTE2053403010590</t>
  </si>
  <si>
    <t>Vũ Thị Thúy</t>
  </si>
  <si>
    <t>DTE2053403010768</t>
  </si>
  <si>
    <t>Lê Nguyễn Thu</t>
  </si>
  <si>
    <t>DTE2053403010722</t>
  </si>
  <si>
    <t>DTE2053403010713</t>
  </si>
  <si>
    <t>Trần Mai Hương</t>
  </si>
  <si>
    <t>DTE2053403010626</t>
  </si>
  <si>
    <t>DTE2053403010632</t>
  </si>
  <si>
    <t>Thiệp</t>
  </si>
  <si>
    <t>DTE2053403010640</t>
  </si>
  <si>
    <t>Nông Thiên</t>
  </si>
  <si>
    <t>DTE2053403010647</t>
  </si>
  <si>
    <t>DTE2053403010711</t>
  </si>
  <si>
    <t>DTE2053403010656</t>
  </si>
  <si>
    <t>DTE2053403010673</t>
  </si>
  <si>
    <t>DTE2053403010676</t>
  </si>
  <si>
    <t>DTE2053403010727</t>
  </si>
  <si>
    <t>DTE2053403010681</t>
  </si>
  <si>
    <t>Đỗ Thị Thanh</t>
  </si>
  <si>
    <t>Trúc</t>
  </si>
  <si>
    <t>DTE2053403010602</t>
  </si>
  <si>
    <t>Nguyễn Cẩm</t>
  </si>
  <si>
    <t>DTE2053403010603</t>
  </si>
  <si>
    <t>DTE2053403010607</t>
  </si>
  <si>
    <t>Đào Thị Ánh</t>
  </si>
  <si>
    <t>DTE2053403010742</t>
  </si>
  <si>
    <t>Lương Hải</t>
  </si>
  <si>
    <t>DTE2053403010726</t>
  </si>
  <si>
    <t>DTE2053403010694</t>
  </si>
  <si>
    <t>DTE2053403010695</t>
  </si>
  <si>
    <t>DTE2053403010336</t>
  </si>
  <si>
    <t>Kiều Thị Lan</t>
  </si>
  <si>
    <t>DTE2053403010349</t>
  </si>
  <si>
    <t>Vương Thị Lan</t>
  </si>
  <si>
    <t>DTE2053403010353</t>
  </si>
  <si>
    <t>Phan Thị Ngọc</t>
  </si>
  <si>
    <t>DTE2053403010721</t>
  </si>
  <si>
    <t>Trương Ngọc</t>
  </si>
  <si>
    <t>DTE2053403010356</t>
  </si>
  <si>
    <t>DTE2053403010360</t>
  </si>
  <si>
    <t>Ngọ Thanh</t>
  </si>
  <si>
    <t>DTE2053403010367</t>
  </si>
  <si>
    <t>DTE2053403010374</t>
  </si>
  <si>
    <t>DTE2053403010398</t>
  </si>
  <si>
    <t>DTE2053403010728</t>
  </si>
  <si>
    <t>DTE2053403010415</t>
  </si>
  <si>
    <t>DTE2053403010426</t>
  </si>
  <si>
    <t>DTE2053403010433</t>
  </si>
  <si>
    <t>DTE2053403010444</t>
  </si>
  <si>
    <t>DTE2053403010457</t>
  </si>
  <si>
    <t>DTE2053403010465</t>
  </si>
  <si>
    <t>DTE2053403010466</t>
  </si>
  <si>
    <t>DTE2053403010478</t>
  </si>
  <si>
    <t>DTE2053403010479</t>
  </si>
  <si>
    <t>DTE2053403010487</t>
  </si>
  <si>
    <t>Hoàng Mỹ</t>
  </si>
  <si>
    <t>DTE2053403010490</t>
  </si>
  <si>
    <t>DTE2053403010737</t>
  </si>
  <si>
    <t>DTE2053403010493</t>
  </si>
  <si>
    <t>DTE2053403010714</t>
  </si>
  <si>
    <t>DTE2053403010736</t>
  </si>
  <si>
    <t>DTE2053403010546</t>
  </si>
  <si>
    <t>Nghiên</t>
  </si>
  <si>
    <t>DTE2053403010547</t>
  </si>
  <si>
    <t>DTE2053403010562</t>
  </si>
  <si>
    <t>Thân Thị</t>
  </si>
  <si>
    <t>DTE2053403010569</t>
  </si>
  <si>
    <t>DTE2053403010730</t>
  </si>
  <si>
    <t>Nguyễn Ngọc Tố</t>
  </si>
  <si>
    <t>DTE2053403010586</t>
  </si>
  <si>
    <t>DTE2053403010735</t>
  </si>
  <si>
    <t>DTE2053403010725</t>
  </si>
  <si>
    <t>Trần Thị Mai</t>
  </si>
  <si>
    <t>DTE2053403010733</t>
  </si>
  <si>
    <t>DTE2053403010609</t>
  </si>
  <si>
    <t>DTE2053403010610</t>
  </si>
  <si>
    <t>Ngọ Phương</t>
  </si>
  <si>
    <t>DTE2053403010622</t>
  </si>
  <si>
    <t>DTE2053403010623</t>
  </si>
  <si>
    <t>DTE2053403010633</t>
  </si>
  <si>
    <t>DTE2053403010636</t>
  </si>
  <si>
    <t>DTE2053403010639</t>
  </si>
  <si>
    <t>DTE2053403010650</t>
  </si>
  <si>
    <t>DTE2053403010653</t>
  </si>
  <si>
    <t>DTE2053403010657</t>
  </si>
  <si>
    <t>Nguyễn Trần Anh</t>
  </si>
  <si>
    <t>DTE2053403010660</t>
  </si>
  <si>
    <t>DTE2053403010662</t>
  </si>
  <si>
    <t>Lý Thu</t>
  </si>
  <si>
    <t>DTE2053403010674</t>
  </si>
  <si>
    <t>DTE2053403010680</t>
  </si>
  <si>
    <t>DTE2053403010604</t>
  </si>
  <si>
    <t>DTE2053403010683</t>
  </si>
  <si>
    <t>Đàm Thị</t>
  </si>
  <si>
    <t>Vương</t>
  </si>
  <si>
    <t>DTE2053403010698</t>
  </si>
  <si>
    <t>DTE2053403010331</t>
  </si>
  <si>
    <t>Dương Thị Phương</t>
  </si>
  <si>
    <t>DTE2053403010332</t>
  </si>
  <si>
    <t>DTE2053403010753</t>
  </si>
  <si>
    <t>DTE2053403010346</t>
  </si>
  <si>
    <t>Phạm Tuấn</t>
  </si>
  <si>
    <t>DTE2053403010348</t>
  </si>
  <si>
    <t>Trịnh Thị Hồng</t>
  </si>
  <si>
    <t>DTE2053403010364</t>
  </si>
  <si>
    <t>DTE2053403010365</t>
  </si>
  <si>
    <t>Chúc</t>
  </si>
  <si>
    <t>DTE2053403010379</t>
  </si>
  <si>
    <t>DTE2053403010384</t>
  </si>
  <si>
    <t>DTE2053403010386</t>
  </si>
  <si>
    <t>Chu Thị Thu</t>
  </si>
  <si>
    <t>DTE2053403010750</t>
  </si>
  <si>
    <t>DTE2053403010410</t>
  </si>
  <si>
    <t>Phạm Thị Thanh</t>
  </si>
  <si>
    <t>DTE2053403010422</t>
  </si>
  <si>
    <t>Đào Thị Diệu</t>
  </si>
  <si>
    <t>DTE2053403010424</t>
  </si>
  <si>
    <t>Lộc Thị Thúy</t>
  </si>
  <si>
    <t>DTE2053403010430</t>
  </si>
  <si>
    <t>Nguyễn Thúy</t>
  </si>
  <si>
    <t>DTE2053403010434</t>
  </si>
  <si>
    <t>DTE2053403010435</t>
  </si>
  <si>
    <t>Hiến</t>
  </si>
  <si>
    <t>DTE2053403010469</t>
  </si>
  <si>
    <t>DTE2053403010475</t>
  </si>
  <si>
    <t>DTE2053403010483</t>
  </si>
  <si>
    <t>Văn Thị Mai</t>
  </si>
  <si>
    <t>DTE2053403010494</t>
  </si>
  <si>
    <t>Dương Thị Mỹ</t>
  </si>
  <si>
    <t>DTE2053403010760</t>
  </si>
  <si>
    <t>Ma Thùy</t>
  </si>
  <si>
    <t>DTE2053403010499</t>
  </si>
  <si>
    <t>DTE2053403010506</t>
  </si>
  <si>
    <t>Phùng Thị Hoài</t>
  </si>
  <si>
    <t>DTE2053403010510</t>
  </si>
  <si>
    <t xml:space="preserve">Trần Ngọc </t>
  </si>
  <si>
    <t>DTE2053403010749</t>
  </si>
  <si>
    <t>DTE2053403010523</t>
  </si>
  <si>
    <t>DTE2053403010763</t>
  </si>
  <si>
    <t>DTE2053403010533</t>
  </si>
  <si>
    <t>DTE2053403010543</t>
  </si>
  <si>
    <t>Bùi Thu</t>
  </si>
  <si>
    <t>DTE2053403010755</t>
  </si>
  <si>
    <t>Mai Thị Hồng</t>
  </si>
  <si>
    <t>Chu Thị Kim</t>
  </si>
  <si>
    <t>DTE2053403010573</t>
  </si>
  <si>
    <t>Phạm Anh</t>
  </si>
  <si>
    <t>DTE2053403010743</t>
  </si>
  <si>
    <t>Vũ Thị Hoài</t>
  </si>
  <si>
    <t>DTE2053403010257</t>
  </si>
  <si>
    <t>Quốc</t>
  </si>
  <si>
    <t>DTE2053403010584</t>
  </si>
  <si>
    <t>Lý Hương</t>
  </si>
  <si>
    <t>DTE2053403010585</t>
  </si>
  <si>
    <t>DTE2053403010612</t>
  </si>
  <si>
    <t>DTE2053403010613</t>
  </si>
  <si>
    <t>Cao Thu</t>
  </si>
  <si>
    <t>DTE2053403010764</t>
  </si>
  <si>
    <t>DTE2053403010744</t>
  </si>
  <si>
    <t>Lường Phương</t>
  </si>
  <si>
    <t>DTE2053403010649</t>
  </si>
  <si>
    <t>DTE2053403010752</t>
  </si>
  <si>
    <t>Lương Ngọc</t>
  </si>
  <si>
    <t>DTE2053403010759</t>
  </si>
  <si>
    <t>Lăng Ngọc</t>
  </si>
  <si>
    <t>DTE2053403010658</t>
  </si>
  <si>
    <t>Nguyễn Vũ Cảnh</t>
  </si>
  <si>
    <t>DTE2053403010597</t>
  </si>
  <si>
    <t>DTE2053403010664</t>
  </si>
  <si>
    <t>Đỗ Hoàng</t>
  </si>
  <si>
    <t>DTE2053403010669</t>
  </si>
  <si>
    <t>DTE2053403010672</t>
  </si>
  <si>
    <t xml:space="preserve">Nguyễn Thị Thu </t>
  </si>
  <si>
    <t>DTE2053403010751</t>
  </si>
  <si>
    <t>DTE2053403010692</t>
  </si>
  <si>
    <t>Trần Thanh</t>
  </si>
  <si>
    <t>DTE2053403010761</t>
  </si>
  <si>
    <t>Ngô Hải</t>
  </si>
  <si>
    <t>DTE2053403010339</t>
  </si>
  <si>
    <t>Lò Hoàng</t>
  </si>
  <si>
    <t>DTE2053403010772</t>
  </si>
  <si>
    <t>DTE2053403010704</t>
  </si>
  <si>
    <t>Hoàng Như</t>
  </si>
  <si>
    <t>DTE2053403010773</t>
  </si>
  <si>
    <t>DTE2053403010777</t>
  </si>
  <si>
    <t>DTE2053403010710</t>
  </si>
  <si>
    <t>DTE2053403010279</t>
  </si>
  <si>
    <t>Bùi Thị Hương</t>
  </si>
  <si>
    <t>DTE2053403010402</t>
  </si>
  <si>
    <t>DTE2053403010758</t>
  </si>
  <si>
    <t>DTE2053403010781</t>
  </si>
  <si>
    <t>DTE2053403010454</t>
  </si>
  <si>
    <t>DTE2053403010793</t>
  </si>
  <si>
    <t>Trần Thị Kim</t>
  </si>
  <si>
    <t>DTE2053403010077</t>
  </si>
  <si>
    <t>Hà Thị Ánh</t>
  </si>
  <si>
    <t>DTE2053403010739</t>
  </si>
  <si>
    <t xml:space="preserve">Hoàng Thị Ngọc </t>
  </si>
  <si>
    <t>DTE2053403010461</t>
  </si>
  <si>
    <t>DTE2053403010214</t>
  </si>
  <si>
    <t>DTE2053403010472</t>
  </si>
  <si>
    <t>DTE2053403010778</t>
  </si>
  <si>
    <t>Trương Thị Việt</t>
  </si>
  <si>
    <t>DTE2053403010476</t>
  </si>
  <si>
    <t>DTE2053403010082</t>
  </si>
  <si>
    <t>DTE2053403010770</t>
  </si>
  <si>
    <t>DTE2053403010481</t>
  </si>
  <si>
    <t>DTE2053403010482</t>
  </si>
  <si>
    <t>DTE2053403010492</t>
  </si>
  <si>
    <t>Trương Thúy</t>
  </si>
  <si>
    <t>DTE2053403010495</t>
  </si>
  <si>
    <t>Hà Khánh</t>
  </si>
  <si>
    <t>DTE2053403010780</t>
  </si>
  <si>
    <t>DTE2053403010505</t>
  </si>
  <si>
    <t>DTE2053403010789</t>
  </si>
  <si>
    <t>DTE2053403010553</t>
  </si>
  <si>
    <t>DTE2053403010556</t>
  </si>
  <si>
    <t>Bùi Thúy</t>
  </si>
  <si>
    <t>DTE2053403010757</t>
  </si>
  <si>
    <t>Ma Trang</t>
  </si>
  <si>
    <t>DTE2053403010213</t>
  </si>
  <si>
    <t>DTE2053403010560</t>
  </si>
  <si>
    <t>DTE2053403010784</t>
  </si>
  <si>
    <t xml:space="preserve">Keolotsa </t>
  </si>
  <si>
    <t>Phoutsavanh</t>
  </si>
  <si>
    <t>DTE2053403010776</t>
  </si>
  <si>
    <t>DTE2053403010211</t>
  </si>
  <si>
    <t>DTE2053403010212</t>
  </si>
  <si>
    <t xml:space="preserve">Kiều Lệ </t>
  </si>
  <si>
    <t>DTE2053403010581</t>
  </si>
  <si>
    <t>DTE2053403010779</t>
  </si>
  <si>
    <t>Trần Thị Hương</t>
  </si>
  <si>
    <t>DTE2053403010769</t>
  </si>
  <si>
    <t>Tạ Việt Hưng</t>
  </si>
  <si>
    <t>DTE2053403010771</t>
  </si>
  <si>
    <t>Đào Phương</t>
  </si>
  <si>
    <t>DTE2053403010786</t>
  </si>
  <si>
    <t>DTE2053403010732</t>
  </si>
  <si>
    <t>Mai Thị Phương</t>
  </si>
  <si>
    <t>DTE2053403010634</t>
  </si>
  <si>
    <t>DTE2053403010645</t>
  </si>
  <si>
    <t>DTE2053403010654</t>
  </si>
  <si>
    <t>Lục Trang</t>
  </si>
  <si>
    <t>DTE2053403010601</t>
  </si>
  <si>
    <t>Hoàng Trí</t>
  </si>
  <si>
    <t>Toán</t>
  </si>
  <si>
    <t>DTE2053403010670</t>
  </si>
  <si>
    <t>DTE2053403010767</t>
  </si>
  <si>
    <t>DTE2053403010276</t>
  </si>
  <si>
    <t>Lê Nữ Cẩm</t>
  </si>
  <si>
    <t>DTE2153403010462</t>
  </si>
  <si>
    <t>Hồ Thị Minh</t>
  </si>
  <si>
    <t>DTE2153403010023</t>
  </si>
  <si>
    <t>Khương Thị Vân</t>
  </si>
  <si>
    <t>DTE2153403010001</t>
  </si>
  <si>
    <t>DTE2153403010039</t>
  </si>
  <si>
    <t>DTE2153403010059</t>
  </si>
  <si>
    <t>Đồng Thị Ngọc</t>
  </si>
  <si>
    <t>DTE2153403010022</t>
  </si>
  <si>
    <t>DTE2153403010456</t>
  </si>
  <si>
    <t>DTE2153403010015</t>
  </si>
  <si>
    <t>Vũ Thị Minh</t>
  </si>
  <si>
    <t>DTE2153403010064</t>
  </si>
  <si>
    <t>Triệu Quỳnh</t>
  </si>
  <si>
    <t>DTE2153403010457</t>
  </si>
  <si>
    <t>Hoàng Quỳnh</t>
  </si>
  <si>
    <t>DTE2153403010025</t>
  </si>
  <si>
    <t>DTE2153403010302</t>
  </si>
  <si>
    <t>DTE2153403010040</t>
  </si>
  <si>
    <t>Triệu An</t>
  </si>
  <si>
    <t>DTE2153403010442</t>
  </si>
  <si>
    <t>DTE2153403010003</t>
  </si>
  <si>
    <t>Trịnh Viết</t>
  </si>
  <si>
    <t>DTE2153403010041</t>
  </si>
  <si>
    <t>DTE2153403010009</t>
  </si>
  <si>
    <t>DTE2153403010473</t>
  </si>
  <si>
    <t>DTE2153403010043</t>
  </si>
  <si>
    <t>DTE2153403010458</t>
  </si>
  <si>
    <t>DTE2153403010042</t>
  </si>
  <si>
    <t>DTE2153403010045</t>
  </si>
  <si>
    <t>DTE2153403010046</t>
  </si>
  <si>
    <t>DTE2153403010066</t>
  </si>
  <si>
    <t>DTE2153403010068</t>
  </si>
  <si>
    <t>DTE2153403010067</t>
  </si>
  <si>
    <t>Thái Diệu</t>
  </si>
  <si>
    <t>DTE2153403010027</t>
  </si>
  <si>
    <t>Trần Huy</t>
  </si>
  <si>
    <t>Trần Việt</t>
  </si>
  <si>
    <t>DTE2153403010047</t>
  </si>
  <si>
    <t>Hợp</t>
  </si>
  <si>
    <t>DTE2153403010069</t>
  </si>
  <si>
    <t>DTE2153403010011</t>
  </si>
  <si>
    <t>DTE2153403010008</t>
  </si>
  <si>
    <t>DTE2153403010048</t>
  </si>
  <si>
    <t>DTE2153403010028</t>
  </si>
  <si>
    <t>Đồng Thúy</t>
  </si>
  <si>
    <t>DTE2153403010006</t>
  </si>
  <si>
    <t>DTE2153403010527</t>
  </si>
  <si>
    <t>DTE2153403010060</t>
  </si>
  <si>
    <t>Phan Văn</t>
  </si>
  <si>
    <t>Khởi</t>
  </si>
  <si>
    <t>DTE2153403010013</t>
  </si>
  <si>
    <t>DTE2153403010029</t>
  </si>
  <si>
    <t>DTE2153403010521</t>
  </si>
  <si>
    <t>Lê Mai</t>
  </si>
  <si>
    <t>DTE2153403010018</t>
  </si>
  <si>
    <t>DTE2153403010010</t>
  </si>
  <si>
    <t>DTE2153403010049</t>
  </si>
  <si>
    <t>Phạm Thị Lệ</t>
  </si>
  <si>
    <t>DTE2153403010012</t>
  </si>
  <si>
    <t>Thái Thảo</t>
  </si>
  <si>
    <t>DTE2153403010052</t>
  </si>
  <si>
    <t>DTE2153403010050</t>
  </si>
  <si>
    <t>Trần Tùng</t>
  </si>
  <si>
    <t>DTE2153403010051</t>
  </si>
  <si>
    <t>Triệu Phương</t>
  </si>
  <si>
    <t>DTE2153403010019</t>
  </si>
  <si>
    <t>DTE2153403010053</t>
  </si>
  <si>
    <t>DTE2153403010061</t>
  </si>
  <si>
    <t>Bế Đức</t>
  </si>
  <si>
    <t>DTE2153403010448</t>
  </si>
  <si>
    <t>Trịnh Tuấn</t>
  </si>
  <si>
    <t>DTE2153403010030</t>
  </si>
  <si>
    <t>Vũ Trà</t>
  </si>
  <si>
    <t>DTE2153403010463</t>
  </si>
  <si>
    <t>DTE2153403010509</t>
  </si>
  <si>
    <t>Dương Thị Kim</t>
  </si>
  <si>
    <t>DTE2153403010306</t>
  </si>
  <si>
    <t>Nguyễn Thị Hoàng</t>
  </si>
  <si>
    <t>DTE2153403010055</t>
  </si>
  <si>
    <t>Đỗ Hoài</t>
  </si>
  <si>
    <t>DTE2153403010258</t>
  </si>
  <si>
    <t>DTE2153403010032</t>
  </si>
  <si>
    <t>DTE2153403010033</t>
  </si>
  <si>
    <t>DTE2153403010034</t>
  </si>
  <si>
    <t>DTE2153403010476</t>
  </si>
  <si>
    <t>DTE2153403010468</t>
  </si>
  <si>
    <t>Đỗ Đức</t>
  </si>
  <si>
    <t>DTE2153403010461</t>
  </si>
  <si>
    <t>DTE2153403010211</t>
  </si>
  <si>
    <t>Khuất Thị</t>
  </si>
  <si>
    <t>DTE2153403010005</t>
  </si>
  <si>
    <t>DTE2153403010056</t>
  </si>
  <si>
    <t>Đào Nguyên</t>
  </si>
  <si>
    <t>Thọ</t>
  </si>
  <si>
    <t>DTE2153403010452</t>
  </si>
  <si>
    <t>Dương Đức</t>
  </si>
  <si>
    <t>DTE2153403010036</t>
  </si>
  <si>
    <t>DTE2153403010035</t>
  </si>
  <si>
    <t>DTE2153403010076</t>
  </si>
  <si>
    <t>DTE2153403010004</t>
  </si>
  <si>
    <t>DTE2153403010037</t>
  </si>
  <si>
    <t>DTE2153403010077</t>
  </si>
  <si>
    <t>DTE2153403010057</t>
  </si>
  <si>
    <t>Trịnh Thị Huyền</t>
  </si>
  <si>
    <t>DTE2153403010253</t>
  </si>
  <si>
    <t>DTE2153403010291</t>
  </si>
  <si>
    <t>Bùi Phạm Như</t>
  </si>
  <si>
    <t>DTE2153403010014</t>
  </si>
  <si>
    <t>DTE2153403010081</t>
  </si>
  <si>
    <t>Dương Thị Hải</t>
  </si>
  <si>
    <t>DTE2153403010084</t>
  </si>
  <si>
    <t>DTE2153403010087</t>
  </si>
  <si>
    <t>DTE2153403010085</t>
  </si>
  <si>
    <t>DTE2153403010112</t>
  </si>
  <si>
    <t>DTE2153403010063</t>
  </si>
  <si>
    <t>DTE2153403010113</t>
  </si>
  <si>
    <t>DTE2153403010086</t>
  </si>
  <si>
    <t>DTE2153403010130</t>
  </si>
  <si>
    <t>Ngô Thị Ngọc</t>
  </si>
  <si>
    <t>DTE2153403010111</t>
  </si>
  <si>
    <t>DTE2153403010471</t>
  </si>
  <si>
    <t>DTE2153403010114</t>
  </si>
  <si>
    <t>DTE2153403010088</t>
  </si>
  <si>
    <t>DTE2153403010499</t>
  </si>
  <si>
    <t>Đinh Hồng</t>
  </si>
  <si>
    <t>DTE2153403010090</t>
  </si>
  <si>
    <t>DTE2153403010091</t>
  </si>
  <si>
    <t>Lê Thị Thùy</t>
  </si>
  <si>
    <t>DTE2153403010116</t>
  </si>
  <si>
    <t>DTE2153403010026</t>
  </si>
  <si>
    <t>DTE2153403010117</t>
  </si>
  <si>
    <t>DTE2153403010118</t>
  </si>
  <si>
    <t>DTE2153403010443</t>
  </si>
  <si>
    <t>Nguyễn Mỹ</t>
  </si>
  <si>
    <t>DTE2153403010092</t>
  </si>
  <si>
    <t>DTE2153403010248</t>
  </si>
  <si>
    <t>DTE2153403010065</t>
  </si>
  <si>
    <t>DTE2153403010466</t>
  </si>
  <si>
    <t>DTE2153403010071</t>
  </si>
  <si>
    <t>Đặng Thanh</t>
  </si>
  <si>
    <t>DTE2153403010095</t>
  </si>
  <si>
    <t>DTE2153403010094</t>
  </si>
  <si>
    <t>DTE2153403010488</t>
  </si>
  <si>
    <t>DTE2153403010531</t>
  </si>
  <si>
    <t>DTE2153403010474</t>
  </si>
  <si>
    <t>DTE2153403010083</t>
  </si>
  <si>
    <t>DTE2153403010072</t>
  </si>
  <si>
    <t>Đặng Thùy</t>
  </si>
  <si>
    <t>DTE2153403010459</t>
  </si>
  <si>
    <t>DTE2153403010482</t>
  </si>
  <si>
    <t>DTE2153403010073</t>
  </si>
  <si>
    <t>DTE2153403010460</t>
  </si>
  <si>
    <t>Đinh Trà</t>
  </si>
  <si>
    <t>DTE2153403010120</t>
  </si>
  <si>
    <t>DTE2153403010506</t>
  </si>
  <si>
    <t>DTE2153403010097</t>
  </si>
  <si>
    <t>Hoàng Thị Quỳnh</t>
  </si>
  <si>
    <t>DTE2153403010098</t>
  </si>
  <si>
    <t>DTE2153403010031</t>
  </si>
  <si>
    <t>DTE2153403010450</t>
  </si>
  <si>
    <t>DTE2153403010121</t>
  </si>
  <si>
    <t>DTE2153403010099</t>
  </si>
  <si>
    <t>DTE2153403010122</t>
  </si>
  <si>
    <t>DTE2153403010074</t>
  </si>
  <si>
    <t>DTE2153403010145</t>
  </si>
  <si>
    <t>DTE2153403010100</t>
  </si>
  <si>
    <t>DTE2153403010101</t>
  </si>
  <si>
    <t>DTE2153403010467</t>
  </si>
  <si>
    <t>DTE2153403010102</t>
  </si>
  <si>
    <t>DTE2153403010134</t>
  </si>
  <si>
    <t>Vũ Kim</t>
  </si>
  <si>
    <t>Phúc</t>
  </si>
  <si>
    <t>DTE2153403010103</t>
  </si>
  <si>
    <t>DTE2153403010123</t>
  </si>
  <si>
    <t>DTE2153403010104</t>
  </si>
  <si>
    <t>Nguyễn Thị Diễm</t>
  </si>
  <si>
    <t>DTE2153403010075</t>
  </si>
  <si>
    <t>Nông Ngọc</t>
  </si>
  <si>
    <t>DTE2153403010105</t>
  </si>
  <si>
    <t>Thiện</t>
  </si>
  <si>
    <t>DTE2153403010189</t>
  </si>
  <si>
    <t>Ma Thị Ánh</t>
  </si>
  <si>
    <t>Thiều</t>
  </si>
  <si>
    <t>DTE2153403010124</t>
  </si>
  <si>
    <t>DTE2153403010127</t>
  </si>
  <si>
    <t>DTE2153403010125</t>
  </si>
  <si>
    <t>DTE2153403010126</t>
  </si>
  <si>
    <t>DTE2153403010107</t>
  </si>
  <si>
    <t>DTE2153403010128</t>
  </si>
  <si>
    <t>DTE2153403010108</t>
  </si>
  <si>
    <t>Tuyền</t>
  </si>
  <si>
    <t>DTE2153403010132</t>
  </si>
  <si>
    <t>DTE2153403010002</t>
  </si>
  <si>
    <t>Dương Thị Lan</t>
  </si>
  <si>
    <t>DTE2153403010038</t>
  </si>
  <si>
    <t>Đỗ Thị Vân</t>
  </si>
  <si>
    <t>DTE2153403010136</t>
  </si>
  <si>
    <t>DTE2153403010173</t>
  </si>
  <si>
    <t>DTE2153403010158</t>
  </si>
  <si>
    <t>DTE2153403010197</t>
  </si>
  <si>
    <t>DTE2153403010200</t>
  </si>
  <si>
    <t>Trịnh Nhật</t>
  </si>
  <si>
    <t>DTE2153403010510</t>
  </si>
  <si>
    <t>Hứa Ngọc</t>
  </si>
  <si>
    <t>DTE2153403010167</t>
  </si>
  <si>
    <t>DTE2153403010201</t>
  </si>
  <si>
    <t>DTE2153403010202</t>
  </si>
  <si>
    <t>DTE2153403010193</t>
  </si>
  <si>
    <t>Hà Huy</t>
  </si>
  <si>
    <t>DTE2153403010472</t>
  </si>
  <si>
    <t>Di</t>
  </si>
  <si>
    <t>DTE2153403010137</t>
  </si>
  <si>
    <t>DTE2153403010174</t>
  </si>
  <si>
    <t>DTE2153403010138</t>
  </si>
  <si>
    <t>DTE2153403010205</t>
  </si>
  <si>
    <t>DTE2153403010478</t>
  </si>
  <si>
    <t>DTE2153403010203</t>
  </si>
  <si>
    <t>DTE2153403010168</t>
  </si>
  <si>
    <t>DTE2153403010044</t>
  </si>
  <si>
    <t>Đồng Thuý</t>
  </si>
  <si>
    <t>DTE2153403010519</t>
  </si>
  <si>
    <t>DTE2153403010186</t>
  </si>
  <si>
    <t>DTE2153403010162</t>
  </si>
  <si>
    <t>DTE2153403010163</t>
  </si>
  <si>
    <t>DTE2153403010139</t>
  </si>
  <si>
    <t>Nguyễn Thị Xuân</t>
  </si>
  <si>
    <t>DTE2153403010140</t>
  </si>
  <si>
    <t>DTE2153403010169</t>
  </si>
  <si>
    <t>Trịnh Thu</t>
  </si>
  <si>
    <t>DTE2153403010164</t>
  </si>
  <si>
    <t>DTE2153403010170</t>
  </si>
  <si>
    <t>Hoàng Quang</t>
  </si>
  <si>
    <t>DTE2153403010177</t>
  </si>
  <si>
    <t>An Thị Khánh</t>
  </si>
  <si>
    <t>DTE2153403010142</t>
  </si>
  <si>
    <t>DTE2153403010141</t>
  </si>
  <si>
    <t>Lê Thúy</t>
  </si>
  <si>
    <t>DTE2153403010204</t>
  </si>
  <si>
    <t>DTE2153403010198</t>
  </si>
  <si>
    <t>Hà Thị Mỹ</t>
  </si>
  <si>
    <t>DTE2153403010144</t>
  </si>
  <si>
    <t>Nguyễn Trần Ngọc</t>
  </si>
  <si>
    <t>DTE2153403010255</t>
  </si>
  <si>
    <t>Lý Minh</t>
  </si>
  <si>
    <t>DTE2153403010187</t>
  </si>
  <si>
    <t>DTE2153403010196</t>
  </si>
  <si>
    <t>Mùi</t>
  </si>
  <si>
    <t>DTE2153403010188</t>
  </si>
  <si>
    <t>DTE2153403010486</t>
  </si>
  <si>
    <t>Trần Hạnh</t>
  </si>
  <si>
    <t>DTE2153403010171</t>
  </si>
  <si>
    <t>DTE2153403010147</t>
  </si>
  <si>
    <t>Dương Kim</t>
  </si>
  <si>
    <t>DTE2153403010455</t>
  </si>
  <si>
    <t>DTE2153403010179</t>
  </si>
  <si>
    <t>DTE2153403010157</t>
  </si>
  <si>
    <t>Đặng Diễm</t>
  </si>
  <si>
    <t>DTE2153403010180</t>
  </si>
  <si>
    <t>DTE2153403010149</t>
  </si>
  <si>
    <t>Đặng Thị Phương</t>
  </si>
  <si>
    <t>DTE2153403010148</t>
  </si>
  <si>
    <t>DTE2153403010150</t>
  </si>
  <si>
    <t>Kiều Thị Thu</t>
  </si>
  <si>
    <t>DTE2153403010194</t>
  </si>
  <si>
    <t>Ngô Phương</t>
  </si>
  <si>
    <t>DTE2153403010182</t>
  </si>
  <si>
    <t>DTE2153403010181</t>
  </si>
  <si>
    <t>DTE2153403010207</t>
  </si>
  <si>
    <t>Ngô Thị Hoài</t>
  </si>
  <si>
    <t>DTE2153403010172</t>
  </si>
  <si>
    <t>Dương Huyền</t>
  </si>
  <si>
    <t>DTE2153403010156</t>
  </si>
  <si>
    <t>Triệu Thị Thu</t>
  </si>
  <si>
    <t>DTE2153403010151</t>
  </si>
  <si>
    <t>DTE2153403010185</t>
  </si>
  <si>
    <t>Vũ Quốc</t>
  </si>
  <si>
    <t>DTE2153403010514</t>
  </si>
  <si>
    <t>DTE2153403010208</t>
  </si>
  <si>
    <t>Nguyễn Thị Tường</t>
  </si>
  <si>
    <t>DTE2153403010153</t>
  </si>
  <si>
    <t>DTE2153403010481</t>
  </si>
  <si>
    <t>DTE2153403010166</t>
  </si>
  <si>
    <t>DTE2153403010210</t>
  </si>
  <si>
    <t>DTE2153403010236</t>
  </si>
  <si>
    <t>Hồ Thị Lan</t>
  </si>
  <si>
    <t>DTE2153403010273</t>
  </si>
  <si>
    <t>DTE2153403010238</t>
  </si>
  <si>
    <t>DTE2153403010247</t>
  </si>
  <si>
    <t>DTE2153403010230</t>
  </si>
  <si>
    <t>Trương Mỹ</t>
  </si>
  <si>
    <t>DTE2153403010214</t>
  </si>
  <si>
    <t>Đỗ Ngọc</t>
  </si>
  <si>
    <t>DTE2153403010269</t>
  </si>
  <si>
    <t>Lỳ Hừ</t>
  </si>
  <si>
    <t>Cà</t>
  </si>
  <si>
    <t>DTE2153403010243</t>
  </si>
  <si>
    <t>DTE2153403010215</t>
  </si>
  <si>
    <t>Phạm Kim</t>
  </si>
  <si>
    <t>DTE2153403010278</t>
  </si>
  <si>
    <t>DTE2153403010216</t>
  </si>
  <si>
    <t>DTE2153403010272</t>
  </si>
  <si>
    <t>DTE2153403010217</t>
  </si>
  <si>
    <t>Dương Ánh</t>
  </si>
  <si>
    <t>DTE2153403010254</t>
  </si>
  <si>
    <t>DTE2153403010257</t>
  </si>
  <si>
    <t>DTE2153403010262</t>
  </si>
  <si>
    <t>DTE2153403010226</t>
  </si>
  <si>
    <t>Ma Thị Lệ</t>
  </si>
  <si>
    <t>DTE2153403010239</t>
  </si>
  <si>
    <t>DTE2153403010256</t>
  </si>
  <si>
    <t>DTE2153403010264</t>
  </si>
  <si>
    <t>Ngô Thúy</t>
  </si>
  <si>
    <t>DTE2153403010231</t>
  </si>
  <si>
    <t>DTE2153403010227</t>
  </si>
  <si>
    <t>DTE2153403010218</t>
  </si>
  <si>
    <t>DTE2153403010249</t>
  </si>
  <si>
    <t>DTE2153403010240</t>
  </si>
  <si>
    <t>DTE2153403010490</t>
  </si>
  <si>
    <t>DTE2153403010263</t>
  </si>
  <si>
    <t>DTE2153403010020</t>
  </si>
  <si>
    <t>DTE2153403010021</t>
  </si>
  <si>
    <t>DTE2153403010511</t>
  </si>
  <si>
    <t>DTE2153403010244</t>
  </si>
  <si>
    <t>Hứa Đức</t>
  </si>
  <si>
    <t>Khải</t>
  </si>
  <si>
    <t>DTE2153403010206</t>
  </si>
  <si>
    <t>Đỗ Trọng</t>
  </si>
  <si>
    <t>DTE2153403010265</t>
  </si>
  <si>
    <t>Ma Thị Quỳnh</t>
  </si>
  <si>
    <t>DTE2153403010266</t>
  </si>
  <si>
    <t>DTE2153403010220</t>
  </si>
  <si>
    <t>DTE2153403010274</t>
  </si>
  <si>
    <t>DTE2153403010280</t>
  </si>
  <si>
    <t>Phạm Ánh</t>
  </si>
  <si>
    <t>DTE2153403010296</t>
  </si>
  <si>
    <t>Hà Thị Trà</t>
  </si>
  <si>
    <t>DTE2153403010241</t>
  </si>
  <si>
    <t>DTE2153403010261</t>
  </si>
  <si>
    <t>DTE2153403010235</t>
  </si>
  <si>
    <t>DTE2153403010480</t>
  </si>
  <si>
    <t>Phụng</t>
  </si>
  <si>
    <t>DTE2153403010393</t>
  </si>
  <si>
    <t>DTE2153403010279</t>
  </si>
  <si>
    <t>Quân</t>
  </si>
  <si>
    <t>DTE2153403010246</t>
  </si>
  <si>
    <t>DTE2153403010530</t>
  </si>
  <si>
    <t>DTE2153403010493</t>
  </si>
  <si>
    <t>DTE2153403010242</t>
  </si>
  <si>
    <t>DTE2153403010229</t>
  </si>
  <si>
    <t>DTE2153403010275</t>
  </si>
  <si>
    <t>DTE2153403010271</t>
  </si>
  <si>
    <t>DTE2153403010221</t>
  </si>
  <si>
    <t>DTE2153403010250</t>
  </si>
  <si>
    <t>Phạm Minh Phương</t>
  </si>
  <si>
    <t>DTE2153403010222</t>
  </si>
  <si>
    <t>DTE2153403010260</t>
  </si>
  <si>
    <t>Trần Anh</t>
  </si>
  <si>
    <t>DTE2153403010270</t>
  </si>
  <si>
    <t>Đỗ Thị Kim</t>
  </si>
  <si>
    <t>DTE2153403010268</t>
  </si>
  <si>
    <t>DTE2153403010233</t>
  </si>
  <si>
    <t>DTE2153403010223</t>
  </si>
  <si>
    <t>DTE2153403010212</t>
  </si>
  <si>
    <t>Quan Xuân</t>
  </si>
  <si>
    <t>DTE2153403010505</t>
  </si>
  <si>
    <t>DTE2153403010277</t>
  </si>
  <si>
    <t>Lê Anh</t>
  </si>
  <si>
    <t>DTE2153403010183</t>
  </si>
  <si>
    <t>DTE2153403010494</t>
  </si>
  <si>
    <t>DTE2153403010276</t>
  </si>
  <si>
    <t>Bùi Vân</t>
  </si>
  <si>
    <t>DTE2153403010237</t>
  </si>
  <si>
    <t>Phan Thị Huyền</t>
  </si>
  <si>
    <t>DTE2153403010213</t>
  </si>
  <si>
    <t>Phạm Cát</t>
  </si>
  <si>
    <t>Tường</t>
  </si>
  <si>
    <t>DTE2153403010526</t>
  </si>
  <si>
    <t>DTE2153403010245</t>
  </si>
  <si>
    <t>DTE2153403010320</t>
  </si>
  <si>
    <t>DTE2153403010321</t>
  </si>
  <si>
    <t>DTE2153403010532</t>
  </si>
  <si>
    <t>DTE2153403010298</t>
  </si>
  <si>
    <t>Ma Tú</t>
  </si>
  <si>
    <t>DTE2153403010507</t>
  </si>
  <si>
    <t>DTE2153403010323</t>
  </si>
  <si>
    <t>DTE2153403010469</t>
  </si>
  <si>
    <t>Phan Đặng Quỳnh</t>
  </si>
  <si>
    <t>DTE2153403010299</t>
  </si>
  <si>
    <t>Trần Thị Vân</t>
  </si>
  <si>
    <t>DTE2153403010356</t>
  </si>
  <si>
    <t>Trần Văn Đức</t>
  </si>
  <si>
    <t>DTE2153403010282</t>
  </si>
  <si>
    <t>DTE2153403010300</t>
  </si>
  <si>
    <t>DTE2153403010301</t>
  </si>
  <si>
    <t>DTE2153403010358</t>
  </si>
  <si>
    <t>Trần Linh</t>
  </si>
  <si>
    <t>DTE2153403010324</t>
  </si>
  <si>
    <t>DTE2153403010283</t>
  </si>
  <si>
    <t>DTE2153403010325</t>
  </si>
  <si>
    <t>DTE2153403010346</t>
  </si>
  <si>
    <t>DTE2153403010485</t>
  </si>
  <si>
    <t>DTE2153403010284</t>
  </si>
  <si>
    <t>DTE2153403010285</t>
  </si>
  <si>
    <t>Phùng Thị</t>
  </si>
  <si>
    <t>DTE2153403010465</t>
  </si>
  <si>
    <t>Hồ Thị</t>
  </si>
  <si>
    <t>DTE2153403010286</t>
  </si>
  <si>
    <t>DTE2153403010495</t>
  </si>
  <si>
    <t>Đỗ Khánh</t>
  </si>
  <si>
    <t>DTE2153403010287</t>
  </si>
  <si>
    <t>Lê Quỳnh</t>
  </si>
  <si>
    <t>DTE2153403010318</t>
  </si>
  <si>
    <t>DTE2153403010328</t>
  </si>
  <si>
    <t>DTE2153403010304</t>
  </si>
  <si>
    <t>DTE2153403010363</t>
  </si>
  <si>
    <t>DTE2153403010332</t>
  </si>
  <si>
    <t>Lường Thúy</t>
  </si>
  <si>
    <t>DTE2153403010349</t>
  </si>
  <si>
    <t>DTE2153403010475</t>
  </si>
  <si>
    <t>DTE2153403010331</t>
  </si>
  <si>
    <t>Nguyễn Trần Diệu</t>
  </si>
  <si>
    <t>DTE2153403010386</t>
  </si>
  <si>
    <t>Phạm Lê Khánh</t>
  </si>
  <si>
    <t>DTE2153403010351</t>
  </si>
  <si>
    <t>Vi Thị Huyền</t>
  </si>
  <si>
    <t>DTE2153403010289</t>
  </si>
  <si>
    <t>Cù Vũ Hiền</t>
  </si>
  <si>
    <t>DTE2153403010334</t>
  </si>
  <si>
    <t>Trần Thị Quý</t>
  </si>
  <si>
    <t>DTE2153403010335</t>
  </si>
  <si>
    <t>DTE2153403010290</t>
  </si>
  <si>
    <t>DTE2153403010295</t>
  </si>
  <si>
    <t>Nông Hoàng Bình</t>
  </si>
  <si>
    <t>DTE2153403010336</t>
  </si>
  <si>
    <t>DTE2153403010512</t>
  </si>
  <si>
    <t>DTE2153403010307</t>
  </si>
  <si>
    <t>Dương Thảo</t>
  </si>
  <si>
    <t>DTE2153403010337</t>
  </si>
  <si>
    <t>Vũ Thị Trang</t>
  </si>
  <si>
    <t>DTE2153403010367</t>
  </si>
  <si>
    <t>DTE2153403010316</t>
  </si>
  <si>
    <t>Bàn Minh</t>
  </si>
  <si>
    <t>DTE2153403010293</t>
  </si>
  <si>
    <t>Phí Thị Hương</t>
  </si>
  <si>
    <t>DTE2153403010308</t>
  </si>
  <si>
    <t>Vũ Trang</t>
  </si>
  <si>
    <t>DTE2153403010309</t>
  </si>
  <si>
    <t>DTE2153403010310</t>
  </si>
  <si>
    <t>DTE2153403010353</t>
  </si>
  <si>
    <t>DTE2153403010338</t>
  </si>
  <si>
    <t>DTE2153403010369</t>
  </si>
  <si>
    <t>Phạm Thị Phương</t>
  </si>
  <si>
    <t>DTE2153403010339</t>
  </si>
  <si>
    <t>DTE2153403010340</t>
  </si>
  <si>
    <t>Trần Nguyễn Minh</t>
  </si>
  <si>
    <t>DTE2153403010477</t>
  </si>
  <si>
    <t>DTE2153403010341</t>
  </si>
  <si>
    <t>Thuỳ</t>
  </si>
  <si>
    <t>DTE2153403010311</t>
  </si>
  <si>
    <t>DTE2153403010317</t>
  </si>
  <si>
    <t>Bùi Thị Minh</t>
  </si>
  <si>
    <t>DTE2153403010342</t>
  </si>
  <si>
    <t>DTE2153403010484</t>
  </si>
  <si>
    <t>Lại Thị Thu</t>
  </si>
  <si>
    <t>DTE2153403010372</t>
  </si>
  <si>
    <t>DTE2153403010297</t>
  </si>
  <si>
    <t>DTE2153403010294</t>
  </si>
  <si>
    <t>Nguyễn Trần Quỳnh</t>
  </si>
  <si>
    <t>DTE2153403010501</t>
  </si>
  <si>
    <t>Nông Thị Thùy</t>
  </si>
  <si>
    <t>DTE2153403010419</t>
  </si>
  <si>
    <t>Vũ Mai</t>
  </si>
  <si>
    <t>DTE2153403010355</t>
  </si>
  <si>
    <t>DTE2153403010343</t>
  </si>
  <si>
    <t>Ma Thị Thanh</t>
  </si>
  <si>
    <t>DTE2153403010344</t>
  </si>
  <si>
    <t>Đoàn Thanh</t>
  </si>
  <si>
    <t>DTE2153403010292</t>
  </si>
  <si>
    <t>DTE2153403010434</t>
  </si>
  <si>
    <t>DTE2153403010441</t>
  </si>
  <si>
    <t>DTE2153403010464</t>
  </si>
  <si>
    <t>DTE2153403010435</t>
  </si>
  <si>
    <t>DTE2153403010399</t>
  </si>
  <si>
    <t>Đinh Thị Xuân</t>
  </si>
  <si>
    <t>DTE2153403010379</t>
  </si>
  <si>
    <t>Hoàng Hà</t>
  </si>
  <si>
    <t>DTE2153403010422</t>
  </si>
  <si>
    <t>DTE2153403010400</t>
  </si>
  <si>
    <t>Đàm Lê</t>
  </si>
  <si>
    <t>DTE2153403010432</t>
  </si>
  <si>
    <t>DTE2153403010397</t>
  </si>
  <si>
    <t>DTE2153403010359</t>
  </si>
  <si>
    <t>DTE2153403010513</t>
  </si>
  <si>
    <t>DTE2153403010380</t>
  </si>
  <si>
    <t>DTE2153403010418</t>
  </si>
  <si>
    <t>DTE2153403010360</t>
  </si>
  <si>
    <t>DTE2153403010487</t>
  </si>
  <si>
    <t>Nguyễn Lê Huyền</t>
  </si>
  <si>
    <t>DTE2153403010381</t>
  </si>
  <si>
    <t>DTE2153403010414</t>
  </si>
  <si>
    <t>DTE2153403010382</t>
  </si>
  <si>
    <t>DTE2153403010436</t>
  </si>
  <si>
    <t>DTE2153403010508</t>
  </si>
  <si>
    <t>Trương Văn</t>
  </si>
  <si>
    <t>DTE2153403010444</t>
  </si>
  <si>
    <t>DTE2153403010524</t>
  </si>
  <si>
    <t>Nguyễn Vũ Ngọc</t>
  </si>
  <si>
    <t>DTE2153403010402</t>
  </si>
  <si>
    <t>DTE2153403010403</t>
  </si>
  <si>
    <t>DTE2153403010437</t>
  </si>
  <si>
    <t>DTE2153403010447</t>
  </si>
  <si>
    <t>DTE2153403010288</t>
  </si>
  <si>
    <t>Nguyễn Thị Tùng</t>
  </si>
  <si>
    <t>DTE2153403010404</t>
  </si>
  <si>
    <t>Nông Thị Khánh</t>
  </si>
  <si>
    <t>DTE2153403010445</t>
  </si>
  <si>
    <t>DTE2153403010424</t>
  </si>
  <si>
    <t>DTE2153403010415</t>
  </si>
  <si>
    <t>Thân Thị Thùy</t>
  </si>
  <si>
    <t>DTE2153403010387</t>
  </si>
  <si>
    <t>DTE2153403010425</t>
  </si>
  <si>
    <t>Vũ Khánh</t>
  </si>
  <si>
    <t>DTE2153403010388</t>
  </si>
  <si>
    <t>DTE2153403010389</t>
  </si>
  <si>
    <t>DTE2153403010390</t>
  </si>
  <si>
    <t>DTE2153403010405</t>
  </si>
  <si>
    <t>Vũ Thị Quỳnh</t>
  </si>
  <si>
    <t>DTE2153403010449</t>
  </si>
  <si>
    <t>Trần Hà</t>
  </si>
  <si>
    <t>DTE2153403010426</t>
  </si>
  <si>
    <t>Nguyễn Thị Thuý</t>
  </si>
  <si>
    <t>DTE2153403010391</t>
  </si>
  <si>
    <t>Hà La</t>
  </si>
  <si>
    <t>DTE2153403010522</t>
  </si>
  <si>
    <t>DTE2153403010364</t>
  </si>
  <si>
    <t>DTE2153403010427</t>
  </si>
  <si>
    <t>DTE2153403010498</t>
  </si>
  <si>
    <t>DTE2153403010365</t>
  </si>
  <si>
    <t>DTE2153403010366</t>
  </si>
  <si>
    <t>Đồng Thị Hồng</t>
  </si>
  <si>
    <t>DTE2153403010406</t>
  </si>
  <si>
    <t>Trần Hồng</t>
  </si>
  <si>
    <t>DTE2153403010451</t>
  </si>
  <si>
    <t>DTE2153403010392</t>
  </si>
  <si>
    <t>DTE2153403010483</t>
  </si>
  <si>
    <t>Hứa Thị</t>
  </si>
  <si>
    <t>DTE2153403010433</t>
  </si>
  <si>
    <t>DTE2153403010408</t>
  </si>
  <si>
    <t>DTE2153403010377</t>
  </si>
  <si>
    <t>DTE2153403010376</t>
  </si>
  <si>
    <t>DTE2153403010438</t>
  </si>
  <si>
    <t>DTE2153403010409</t>
  </si>
  <si>
    <t>Trương Thị Thanh</t>
  </si>
  <si>
    <t>Thêu</t>
  </si>
  <si>
    <t>DTE2153403010439</t>
  </si>
  <si>
    <t>DTE2153403010395</t>
  </si>
  <si>
    <t>DTE2153403010394</t>
  </si>
  <si>
    <t>Nịnh Mai</t>
  </si>
  <si>
    <t>DTE2153403010396</t>
  </si>
  <si>
    <t>DTE2153403010373</t>
  </si>
  <si>
    <t>DTE2153403010420</t>
  </si>
  <si>
    <t>DTE2153403010429</t>
  </si>
  <si>
    <t>DTE2153403010440</t>
  </si>
  <si>
    <t>DTE2153403010523</t>
  </si>
  <si>
    <t>Vũ Kiều</t>
  </si>
  <si>
    <t>DTE2153403010378</t>
  </si>
  <si>
    <t>DTE2153403010421</t>
  </si>
  <si>
    <t>Phạm Tú</t>
  </si>
  <si>
    <t>DTE2153403010431</t>
  </si>
  <si>
    <t>Trần Yến</t>
  </si>
  <si>
    <t>DTE2153403010411</t>
  </si>
  <si>
    <t>Nghỉ học không lý do</t>
  </si>
  <si>
    <t>Xếp Loại</t>
  </si>
  <si>
    <t>Số sinh viên</t>
  </si>
  <si>
    <t>Tổng</t>
  </si>
  <si>
    <t xml:space="preserve">BẢNG TỔNG HỢP KẾT QUẢ RÈN LUYỆN SINH VIÊN </t>
  </si>
  <si>
    <t>KHOA KINH TẾ</t>
  </si>
  <si>
    <t>Nguyễn Tất</t>
  </si>
  <si>
    <t>DTE1973101040033</t>
  </si>
  <si>
    <t>Chu Thị Ngọc</t>
  </si>
  <si>
    <t>DTE1973101040019</t>
  </si>
  <si>
    <t>Đàm Thị Quỳnh</t>
  </si>
  <si>
    <t>DTE1973101040027</t>
  </si>
  <si>
    <t>Ma Thị Minh</t>
  </si>
  <si>
    <t>DTE1973101040014</t>
  </si>
  <si>
    <t>Cao Thị Mai</t>
  </si>
  <si>
    <t>DTE1973101040016</t>
  </si>
  <si>
    <t>Đỗ Thành</t>
  </si>
  <si>
    <t>Chung</t>
  </si>
  <si>
    <t>DTE1973101040026</t>
  </si>
  <si>
    <t>Trần Trí</t>
  </si>
  <si>
    <t>DTE1973401010010</t>
  </si>
  <si>
    <t>Đỗ Hữu</t>
  </si>
  <si>
    <t>Động</t>
  </si>
  <si>
    <t>DTE1973101040001</t>
  </si>
  <si>
    <t>DTE1953403010030</t>
  </si>
  <si>
    <t>Hồ Anh</t>
  </si>
  <si>
    <t>DTE1973101040020</t>
  </si>
  <si>
    <t>DTE1953401010267</t>
  </si>
  <si>
    <t>LI</t>
  </si>
  <si>
    <t>GENG</t>
  </si>
  <si>
    <t>DTE1953403010041</t>
  </si>
  <si>
    <t>Vũ Thái</t>
  </si>
  <si>
    <t>DTE1973101040008</t>
  </si>
  <si>
    <t>DTE1973101040006</t>
  </si>
  <si>
    <t>DTE1973101040005</t>
  </si>
  <si>
    <t>DTE1953101040036</t>
  </si>
  <si>
    <t>Bàng Huy</t>
  </si>
  <si>
    <t>DTE1973101040002</t>
  </si>
  <si>
    <t>DTE1973101040024</t>
  </si>
  <si>
    <t>DTE1973101040032</t>
  </si>
  <si>
    <t>Lương Thị Diệu</t>
  </si>
  <si>
    <t>DTE1973101040015</t>
  </si>
  <si>
    <t>DTE1973101040017</t>
  </si>
  <si>
    <t>Ma Văn</t>
  </si>
  <si>
    <t>Kháng</t>
  </si>
  <si>
    <t>DTE1973101040034</t>
  </si>
  <si>
    <t>Nguyễn Sơn</t>
  </si>
  <si>
    <t>DTE1973101040012</t>
  </si>
  <si>
    <t>DTE1973101040028</t>
  </si>
  <si>
    <t>DTE1973101040025</t>
  </si>
  <si>
    <t>Ma Thị Hồng</t>
  </si>
  <si>
    <t>DTE1953402010014</t>
  </si>
  <si>
    <t>DTE1973101040011</t>
  </si>
  <si>
    <t>DTE1973101040009</t>
  </si>
  <si>
    <t>Nguyễn Chiến</t>
  </si>
  <si>
    <t>DTE1973101040021</t>
  </si>
  <si>
    <t>Vũ Văn</t>
  </si>
  <si>
    <t>DTE1973101040030</t>
  </si>
  <si>
    <t>DTE1973101040029</t>
  </si>
  <si>
    <t>DTE1953401010095</t>
  </si>
  <si>
    <t>DTE1973101040013</t>
  </si>
  <si>
    <t>DTE1973101040003</t>
  </si>
  <si>
    <t>DTE1953101040010</t>
  </si>
  <si>
    <t xml:space="preserve">Trịnh Thùy </t>
  </si>
  <si>
    <t>DTE1973101040010</t>
  </si>
  <si>
    <t>Trọng</t>
  </si>
  <si>
    <t>DTE1953403010808</t>
  </si>
  <si>
    <t xml:space="preserve">Trần Duy </t>
  </si>
  <si>
    <t>DTE1953101050003</t>
  </si>
  <si>
    <t>Nguyễn Phi</t>
  </si>
  <si>
    <t>DTE1953403010219</t>
  </si>
  <si>
    <t xml:space="preserve">Đinh Thị </t>
  </si>
  <si>
    <t>DTE1953101050006</t>
  </si>
  <si>
    <t xml:space="preserve">Đỗ Thị </t>
  </si>
  <si>
    <t>DTE1953101050011</t>
  </si>
  <si>
    <t>DTE1953101050004</t>
  </si>
  <si>
    <t>DTE1953403010125</t>
  </si>
  <si>
    <t>DTE1953101010012</t>
  </si>
  <si>
    <t>Nhài</t>
  </si>
  <si>
    <t>DTE1953101010008</t>
  </si>
  <si>
    <t>DTE1953101050010</t>
  </si>
  <si>
    <t>DTE1953101050007</t>
  </si>
  <si>
    <t>DTE1953101010009</t>
  </si>
  <si>
    <t>DTE1953101050009</t>
  </si>
  <si>
    <t>DTE2053101040002</t>
  </si>
  <si>
    <t>Đinh Quỳnh</t>
  </si>
  <si>
    <t>DTE2053101040097</t>
  </si>
  <si>
    <t>DTE2053101040001</t>
  </si>
  <si>
    <t>Phương Việt</t>
  </si>
  <si>
    <t>DTE2053101040003</t>
  </si>
  <si>
    <t>Đỗ Hà Mai</t>
  </si>
  <si>
    <t>DTE2053101040057</t>
  </si>
  <si>
    <t>DTE2053101040062</t>
  </si>
  <si>
    <t>DTE2053101040006</t>
  </si>
  <si>
    <t>Nông Minh</t>
  </si>
  <si>
    <t>Chín</t>
  </si>
  <si>
    <t>DTE2053101040045</t>
  </si>
  <si>
    <t>DTE2053101040102</t>
  </si>
  <si>
    <t>DTE2053101040053</t>
  </si>
  <si>
    <t>Nông Công</t>
  </si>
  <si>
    <t>Đoàn</t>
  </si>
  <si>
    <t>DTE2053101040046</t>
  </si>
  <si>
    <t>DTE2053101040088</t>
  </si>
  <si>
    <t>DTE2053101040090</t>
  </si>
  <si>
    <t>DTE2053101040091</t>
  </si>
  <si>
    <t>DTE2053101040044</t>
  </si>
  <si>
    <t>Phùng Thế</t>
  </si>
  <si>
    <t>DTE2053101040008</t>
  </si>
  <si>
    <t>Nông Trần</t>
  </si>
  <si>
    <t>DTE2053101040009</t>
  </si>
  <si>
    <t>Lê Công</t>
  </si>
  <si>
    <t>DTE2053101040086</t>
  </si>
  <si>
    <t>DTE2053101040059</t>
  </si>
  <si>
    <t>DTE2053401010539</t>
  </si>
  <si>
    <t>DTE2053101040089</t>
  </si>
  <si>
    <t>Chu Quang</t>
  </si>
  <si>
    <t>DTE2053101040100</t>
  </si>
  <si>
    <t>DTE2053101040052</t>
  </si>
  <si>
    <t>DTE2053101040074</t>
  </si>
  <si>
    <t>DTE2053101040012</t>
  </si>
  <si>
    <t>Vũ Thị Lệ</t>
  </si>
  <si>
    <t>DTE2053101040051</t>
  </si>
  <si>
    <t>DTE2053101040095</t>
  </si>
  <si>
    <t>Tống Bảo</t>
  </si>
  <si>
    <t>DTE2053101040076</t>
  </si>
  <si>
    <t>Tô Khánh</t>
  </si>
  <si>
    <t>DTE2053403010748</t>
  </si>
  <si>
    <t>DTE2053101040015</t>
  </si>
  <si>
    <t>Nguyễn Vũ</t>
  </si>
  <si>
    <t>DTE2053101040014</t>
  </si>
  <si>
    <t>DTE2053403010094</t>
  </si>
  <si>
    <t>DTE2053401010078</t>
  </si>
  <si>
    <t>Lưu Cẩm</t>
  </si>
  <si>
    <t>DTE2053101040016</t>
  </si>
  <si>
    <t>DTE2053101040017</t>
  </si>
  <si>
    <t>Ngô Thị Hà</t>
  </si>
  <si>
    <t>DTE2053101040092</t>
  </si>
  <si>
    <t>DTE2053101040018</t>
  </si>
  <si>
    <t>Hoàng Phan Nhật</t>
  </si>
  <si>
    <t>DTE2053101040019</t>
  </si>
  <si>
    <t xml:space="preserve">Trần Diễm </t>
  </si>
  <si>
    <t>DTE2053101040020</t>
  </si>
  <si>
    <t>DTE2053101040101</t>
  </si>
  <si>
    <t xml:space="preserve">Trịnh Xuân </t>
  </si>
  <si>
    <t>DTE2053403010552</t>
  </si>
  <si>
    <t>DTE2053101040078</t>
  </si>
  <si>
    <t>DTE2053101040094</t>
  </si>
  <si>
    <t>Lâm Tâm</t>
  </si>
  <si>
    <t>DTE2053101040085</t>
  </si>
  <si>
    <t>DTE2053101040022</t>
  </si>
  <si>
    <t>Vi Minh</t>
  </si>
  <si>
    <t>DTE2053101040058</t>
  </si>
  <si>
    <t>Lèng Tấn</t>
  </si>
  <si>
    <t>DTE2053403010166</t>
  </si>
  <si>
    <t>DTE2053403010285</t>
  </si>
  <si>
    <t>DTE2053101040027</t>
  </si>
  <si>
    <t>Ngô Trí</t>
  </si>
  <si>
    <t>DTE2053101040055</t>
  </si>
  <si>
    <t xml:space="preserve">Phạm Hoàng </t>
  </si>
  <si>
    <t>DTE2053101040099</t>
  </si>
  <si>
    <t>XAYYASIHA</t>
  </si>
  <si>
    <t>THIDASAVANH</t>
  </si>
  <si>
    <t>DTE2053101040028</t>
  </si>
  <si>
    <t>Đoàn Sỹ</t>
  </si>
  <si>
    <t>Thiêm</t>
  </si>
  <si>
    <t>DTE2053101040029</t>
  </si>
  <si>
    <t>DTE2053101040030</t>
  </si>
  <si>
    <t>DTE2053101040041</t>
  </si>
  <si>
    <t>DTE2053101040032</t>
  </si>
  <si>
    <t>DTE2053101040035</t>
  </si>
  <si>
    <t>Khương Vũ</t>
  </si>
  <si>
    <t>DTE2053101040033</t>
  </si>
  <si>
    <t>Hạ Minh</t>
  </si>
  <si>
    <t>DTE2053101040098</t>
  </si>
  <si>
    <t>Nguyễn Hoàng Minh</t>
  </si>
  <si>
    <t>DTE2053101040034</t>
  </si>
  <si>
    <t>DTE2053101040082</t>
  </si>
  <si>
    <t>DTE2053101040050</t>
  </si>
  <si>
    <t>Đồng Quang</t>
  </si>
  <si>
    <t>DTE2053101040025</t>
  </si>
  <si>
    <t>DTE2053101040093</t>
  </si>
  <si>
    <t>DTE2053101040042</t>
  </si>
  <si>
    <t>Hoàng Ánh</t>
  </si>
  <si>
    <t>DTE2053403010608</t>
  </si>
  <si>
    <t>Liễu Thị</t>
  </si>
  <si>
    <t>DTE2053101040040</t>
  </si>
  <si>
    <t>DTE2053101040039</t>
  </si>
  <si>
    <t>DTE2053101040038</t>
  </si>
  <si>
    <t>Vũ Thị Nguyệt</t>
  </si>
  <si>
    <t>DTE2053101040087</t>
  </si>
  <si>
    <t>Lưu Khánh</t>
  </si>
  <si>
    <t>DTE2053101040084</t>
  </si>
  <si>
    <t>Cà Thị</t>
  </si>
  <si>
    <t>DTE2053101050001</t>
  </si>
  <si>
    <t>DTE2053101050002</t>
  </si>
  <si>
    <t>DTE2053101050003</t>
  </si>
  <si>
    <t>DTE2053101050005</t>
  </si>
  <si>
    <t>DTE2053101050044</t>
  </si>
  <si>
    <t>DTE2053101050015</t>
  </si>
  <si>
    <t>Tạ Thị Thanh</t>
  </si>
  <si>
    <t>DTE2053101050006</t>
  </si>
  <si>
    <t>DTE2053101050007</t>
  </si>
  <si>
    <t>DTE2053101050011</t>
  </si>
  <si>
    <t>Đỗ Đặng Hoài</t>
  </si>
  <si>
    <t>DTE2053101050041</t>
  </si>
  <si>
    <t>Bế Thùy</t>
  </si>
  <si>
    <t>Mỹ</t>
  </si>
  <si>
    <t>DTE2053101050031</t>
  </si>
  <si>
    <t>Lương Yến</t>
  </si>
  <si>
    <t>DTE2053101050043</t>
  </si>
  <si>
    <t xml:space="preserve">Nông Quốc </t>
  </si>
  <si>
    <t xml:space="preserve">Cù Thành </t>
  </si>
  <si>
    <t>Su</t>
  </si>
  <si>
    <t xml:space="preserve">Trần Dương </t>
  </si>
  <si>
    <t>Vilaphab</t>
  </si>
  <si>
    <t>DTE2153101040050</t>
  </si>
  <si>
    <t>Đinh Bằng</t>
  </si>
  <si>
    <t>DTE2153101040044</t>
  </si>
  <si>
    <t>Phạm Trường</t>
  </si>
  <si>
    <t>DTE2153101040086</t>
  </si>
  <si>
    <t>DTE2153101040045</t>
  </si>
  <si>
    <t>Hồ Vũ Châu</t>
  </si>
  <si>
    <t>DTE2153101040030</t>
  </si>
  <si>
    <t>DTE2153101040022</t>
  </si>
  <si>
    <t>DTE2153101040054</t>
  </si>
  <si>
    <t>Phạm Thị Tuyết</t>
  </si>
  <si>
    <t>DTE2153101040063</t>
  </si>
  <si>
    <t>Vũ Dương Việt</t>
  </si>
  <si>
    <t>DTE2153101040031</t>
  </si>
  <si>
    <t>Trương Xuân</t>
  </si>
  <si>
    <t>DTE2153101040023</t>
  </si>
  <si>
    <t>Đồng Thị Thanh</t>
  </si>
  <si>
    <t>DTE2153101040083</t>
  </si>
  <si>
    <t>Maiteng</t>
  </si>
  <si>
    <t>Chuelee</t>
  </si>
  <si>
    <t>DTE2153101040039</t>
  </si>
  <si>
    <t>Mẫn Thành</t>
  </si>
  <si>
    <t>DTE2153101040040</t>
  </si>
  <si>
    <t>Đinh Bùi Tuấn</t>
  </si>
  <si>
    <t>DTE2153101040012</t>
  </si>
  <si>
    <t>Chu Tiến</t>
  </si>
  <si>
    <t>DTE2153101040081</t>
  </si>
  <si>
    <t>DTE2153101040085</t>
  </si>
  <si>
    <t>DTE2153101040046</t>
  </si>
  <si>
    <t>Nguyễn Đỗ Tùng</t>
  </si>
  <si>
    <t>DTE2153101040001</t>
  </si>
  <si>
    <t>DTE2153101040058</t>
  </si>
  <si>
    <t>DTE2153101040071</t>
  </si>
  <si>
    <t>DTE2153101040037</t>
  </si>
  <si>
    <t>DTE2153101040047</t>
  </si>
  <si>
    <t>DTE2153101040010</t>
  </si>
  <si>
    <t>DTE2153101040072</t>
  </si>
  <si>
    <t>Phương Minh</t>
  </si>
  <si>
    <t>DTE2153101040016</t>
  </si>
  <si>
    <t>Lê Mạnh</t>
  </si>
  <si>
    <t>Huân</t>
  </si>
  <si>
    <t>DTE2153101040017</t>
  </si>
  <si>
    <t>DTE2153101040008</t>
  </si>
  <si>
    <t>Phạm Quang</t>
  </si>
  <si>
    <t>DTE2153101040027</t>
  </si>
  <si>
    <t>Dương Hải</t>
  </si>
  <si>
    <t>DTE2153101040051</t>
  </si>
  <si>
    <t>Bùi Xuân</t>
  </si>
  <si>
    <t>DTE2153101040020</t>
  </si>
  <si>
    <t>DTE2153101040035</t>
  </si>
  <si>
    <t>Bùi Yến</t>
  </si>
  <si>
    <t>DTE2153101040013</t>
  </si>
  <si>
    <t>DTE2153101040041</t>
  </si>
  <si>
    <t>DTE2153101040048</t>
  </si>
  <si>
    <t>Đinh Hữu</t>
  </si>
  <si>
    <t>DTE2153101040076</t>
  </si>
  <si>
    <t>Đoàn Lưu</t>
  </si>
  <si>
    <t>DTE2153101040014</t>
  </si>
  <si>
    <t>DTE2153101040075</t>
  </si>
  <si>
    <t>Tạ Thanh</t>
  </si>
  <si>
    <t>DTE2153101040036</t>
  </si>
  <si>
    <t>DTE2153101040028</t>
  </si>
  <si>
    <t>DTE2153101040002</t>
  </si>
  <si>
    <t>DTE2153101040015</t>
  </si>
  <si>
    <t>DTE2153101040065</t>
  </si>
  <si>
    <t>DTE2153101040087</t>
  </si>
  <si>
    <t>DTE2153101040061</t>
  </si>
  <si>
    <t>Diệp Văn</t>
  </si>
  <si>
    <t>DTE2153101040042</t>
  </si>
  <si>
    <t>Trần Gia</t>
  </si>
  <si>
    <t>DTE2153101040006</t>
  </si>
  <si>
    <t>Nguyễn Ngọc Phương</t>
  </si>
  <si>
    <t>DTE2153101040073</t>
  </si>
  <si>
    <t>DTE2153101040068</t>
  </si>
  <si>
    <t>Dương Lệ</t>
  </si>
  <si>
    <t>DTE2153101040078</t>
  </si>
  <si>
    <t>Mai Như</t>
  </si>
  <si>
    <t>DTE2153101040029</t>
  </si>
  <si>
    <t>DTE2153101040080</t>
  </si>
  <si>
    <t>Trần Diễm</t>
  </si>
  <si>
    <t>DTE2153101040025</t>
  </si>
  <si>
    <t>DTE2153101040053</t>
  </si>
  <si>
    <t>DTE2153101040057</t>
  </si>
  <si>
    <t>DTE2153101040004</t>
  </si>
  <si>
    <t>DTE2153101040019</t>
  </si>
  <si>
    <t>Âu Viết</t>
  </si>
  <si>
    <t>DTE2153101040069</t>
  </si>
  <si>
    <t>Mè Văn</t>
  </si>
  <si>
    <t>DTE2153101040007</t>
  </si>
  <si>
    <t>DTE2153101040034</t>
  </si>
  <si>
    <t>Lý Thanh Thanh</t>
  </si>
  <si>
    <t>DTE2153101040038</t>
  </si>
  <si>
    <t>Ma Phương</t>
  </si>
  <si>
    <t>DTE2153101040064</t>
  </si>
  <si>
    <t>Vũ Lan</t>
  </si>
  <si>
    <t>DTE2153101040021</t>
  </si>
  <si>
    <t>Hà Vũ</t>
  </si>
  <si>
    <t>Toản</t>
  </si>
  <si>
    <t>DTE2153101040082</t>
  </si>
  <si>
    <t>Hoàng Thị Mai</t>
  </si>
  <si>
    <t>DTE2153101040074</t>
  </si>
  <si>
    <t>Chung Văn</t>
  </si>
  <si>
    <t>DTE2153101040003</t>
  </si>
  <si>
    <t>DTE2153101040077</t>
  </si>
  <si>
    <t>DTE2153101050030</t>
  </si>
  <si>
    <t>Nguyễn Vũ Vi</t>
  </si>
  <si>
    <t>DTE2153101050032</t>
  </si>
  <si>
    <t>Bùi Văn</t>
  </si>
  <si>
    <t>DTE2153101050045</t>
  </si>
  <si>
    <t>Mai Ngọc</t>
  </si>
  <si>
    <t>DTE2153101050031</t>
  </si>
  <si>
    <t>DTE2153101050024</t>
  </si>
  <si>
    <t>DTE2153101050003</t>
  </si>
  <si>
    <t>Đinh Trần Thùy</t>
  </si>
  <si>
    <t>DTE2153101050038</t>
  </si>
  <si>
    <t>DTE2153101050033</t>
  </si>
  <si>
    <t>Âu Vi</t>
  </si>
  <si>
    <t>DTE2153101050036</t>
  </si>
  <si>
    <t>Bàn Thị Thúy</t>
  </si>
  <si>
    <t>DTE2153101050028</t>
  </si>
  <si>
    <t>DTE2153101050040</t>
  </si>
  <si>
    <t>DTE2153101050025</t>
  </si>
  <si>
    <t>DTE2153101050005</t>
  </si>
  <si>
    <t>DTE2153101050009</t>
  </si>
  <si>
    <t>DTE2153101050001</t>
  </si>
  <si>
    <t>Trần Thị Thúy</t>
  </si>
  <si>
    <t>DTE2153101050026</t>
  </si>
  <si>
    <t>DTE2153101050010</t>
  </si>
  <si>
    <t>DTE2153101050041</t>
  </si>
  <si>
    <t>Vi Khánh</t>
  </si>
  <si>
    <t>DTE2153101050006</t>
  </si>
  <si>
    <t>DTE2153101050013</t>
  </si>
  <si>
    <t>DTE2153101050015</t>
  </si>
  <si>
    <t>Nhị</t>
  </si>
  <si>
    <t>DTE2153101050004</t>
  </si>
  <si>
    <t>Đinh Thị Nhã</t>
  </si>
  <si>
    <t>Phấn</t>
  </si>
  <si>
    <t>DTE2153101050042</t>
  </si>
  <si>
    <t>Hoàng Trọng</t>
  </si>
  <si>
    <t>DTE2153101050037</t>
  </si>
  <si>
    <t>DTE2153101050029</t>
  </si>
  <si>
    <t>DTE2153101050044</t>
  </si>
  <si>
    <t>Hoàng Công</t>
  </si>
  <si>
    <t>DTE2153101050027</t>
  </si>
  <si>
    <t>DTE2153101050017</t>
  </si>
  <si>
    <t>Nguyễn Đức Cường</t>
  </si>
  <si>
    <t>DTE2153101050039</t>
  </si>
  <si>
    <t>Đinh Quang</t>
  </si>
  <si>
    <t>DTE2153101050014</t>
  </si>
  <si>
    <t>DTE2153101050020</t>
  </si>
  <si>
    <t>DTE2153101050016</t>
  </si>
  <si>
    <t>DTE2153101010004</t>
  </si>
  <si>
    <t>DTE2153101010008</t>
  </si>
  <si>
    <t>Hầu Thị Bích</t>
  </si>
  <si>
    <t>DTE2153101010017</t>
  </si>
  <si>
    <t>DTE2153101010033</t>
  </si>
  <si>
    <t>Mẫn Thị</t>
  </si>
  <si>
    <t>DTE2153101010025</t>
  </si>
  <si>
    <t>Đoàn Tuấn</t>
  </si>
  <si>
    <t>DTE2153101010037</t>
  </si>
  <si>
    <t>DTE2153101010009</t>
  </si>
  <si>
    <t>DTE2153101010038</t>
  </si>
  <si>
    <t>Hoàng Trung</t>
  </si>
  <si>
    <t>DTE2153101010046</t>
  </si>
  <si>
    <t>Bùi Huy</t>
  </si>
  <si>
    <t>DTE2153101010040</t>
  </si>
  <si>
    <t>DTE2153101010053</t>
  </si>
  <si>
    <t>DTE2153101010041</t>
  </si>
  <si>
    <t>Lưu Thị Thu</t>
  </si>
  <si>
    <t>DTE2153101010034</t>
  </si>
  <si>
    <t>DTE2153101010032</t>
  </si>
  <si>
    <t>DTE2153101010042</t>
  </si>
  <si>
    <t>DTE2153101010014</t>
  </si>
  <si>
    <t>Lý Ngọc</t>
  </si>
  <si>
    <t>DTE2153101010035</t>
  </si>
  <si>
    <t>Phan Ngọc</t>
  </si>
  <si>
    <t>DTE2153101010012</t>
  </si>
  <si>
    <t>DTE2153101010029</t>
  </si>
  <si>
    <t>DTE2153101010062</t>
  </si>
  <si>
    <t>DTE2153101010001</t>
  </si>
  <si>
    <t>Đặng Thị Hương</t>
  </si>
  <si>
    <t>DTE2153101010048</t>
  </si>
  <si>
    <t>DTE2153101010043</t>
  </si>
  <si>
    <t>Đặng Hoàng Quang</t>
  </si>
  <si>
    <t>DTE2153101010049</t>
  </si>
  <si>
    <t>DTE2153101010054</t>
  </si>
  <si>
    <t>DTE2153101010026</t>
  </si>
  <si>
    <t>DTE2153101010030</t>
  </si>
  <si>
    <t>DTE2153101010022</t>
  </si>
  <si>
    <t>Hoàng Đức</t>
  </si>
  <si>
    <t>DTE2153101010036</t>
  </si>
  <si>
    <t>DTE2153101010021</t>
  </si>
  <si>
    <t>DTE2153101010023</t>
  </si>
  <si>
    <t>DTE2153101010052</t>
  </si>
  <si>
    <t>DTE2153101010061</t>
  </si>
  <si>
    <t>DTE2153101010050</t>
  </si>
  <si>
    <t>Lưu Phương</t>
  </si>
  <si>
    <t>DTE2153101010056</t>
  </si>
  <si>
    <t>DTE2153101010013</t>
  </si>
  <si>
    <t>Đinh Thị Huyền</t>
  </si>
  <si>
    <t>DTE2153101010063</t>
  </si>
  <si>
    <t>DTE2153101010047</t>
  </si>
  <si>
    <t>Hoàng Thị Huyền</t>
  </si>
  <si>
    <t>DTE2153101010016</t>
  </si>
  <si>
    <t>DTE2153101010031</t>
  </si>
  <si>
    <t>DTE2153101010019</t>
  </si>
  <si>
    <t>DTE2153101010011</t>
  </si>
  <si>
    <t>DTE2153101010002</t>
  </si>
  <si>
    <t>Trương Thế</t>
  </si>
  <si>
    <t>DTE2153101010059</t>
  </si>
  <si>
    <t>Vượng</t>
  </si>
  <si>
    <t>DTE1958101030026</t>
  </si>
  <si>
    <t>DTE1958101030001</t>
  </si>
  <si>
    <t>Chánh</t>
  </si>
  <si>
    <t>DTE1958101030042</t>
  </si>
  <si>
    <t>Hà Lệ</t>
  </si>
  <si>
    <t>DTE1958101030020</t>
  </si>
  <si>
    <t>Mai Thu</t>
  </si>
  <si>
    <t>DTE1958101030021</t>
  </si>
  <si>
    <t>DTE1958101030027</t>
  </si>
  <si>
    <t>DTE1958101030037</t>
  </si>
  <si>
    <t>Hà Mai</t>
  </si>
  <si>
    <t>DTE1958101030035</t>
  </si>
  <si>
    <t>DTE1958101030004</t>
  </si>
  <si>
    <t>Đồng Quốc</t>
  </si>
  <si>
    <t>DTE1958101030038</t>
  </si>
  <si>
    <t>DTE1958101030045</t>
  </si>
  <si>
    <t>DTE1958101030017</t>
  </si>
  <si>
    <t>Nguyễn Thị Yến</t>
  </si>
  <si>
    <t>DTE1958101030018</t>
  </si>
  <si>
    <t>DTE1958101030006</t>
  </si>
  <si>
    <t>DTE1958101030007</t>
  </si>
  <si>
    <t>Trương Tuấn</t>
  </si>
  <si>
    <t>DTE1958101030047</t>
  </si>
  <si>
    <t>DTE1958101030052</t>
  </si>
  <si>
    <t>DTE1958101030039</t>
  </si>
  <si>
    <t>DTE1958101030030</t>
  </si>
  <si>
    <t>DTE1958101030015</t>
  </si>
  <si>
    <t>Sự</t>
  </si>
  <si>
    <t>DTE1958101030041</t>
  </si>
  <si>
    <t>Nguyễn Viết</t>
  </si>
  <si>
    <t>Tài</t>
  </si>
  <si>
    <t>DTE1958101030043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</si>
  <si>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</si>
  <si>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</si>
  <si>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</si>
  <si>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</si>
  <si>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</si>
  <si>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</si>
  <si>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>DTE1958101030024</t>
  </si>
  <si>
    <t>DTE1953401150051</t>
  </si>
  <si>
    <t>Đinh Thị Mai</t>
  </si>
  <si>
    <t>DTE1953401150034</t>
  </si>
  <si>
    <t>DTE1953401150061</t>
  </si>
  <si>
    <t>DTE1958101030014</t>
  </si>
  <si>
    <t>Phạm Hoàng Linh</t>
  </si>
  <si>
    <t>DTE1953401150023</t>
  </si>
  <si>
    <t>Trần Lan</t>
  </si>
  <si>
    <t>DTE1953401150001</t>
  </si>
  <si>
    <t>DTE1953401150032</t>
  </si>
  <si>
    <t>DTE1953401150053</t>
  </si>
  <si>
    <t>DTE1953401150057</t>
  </si>
  <si>
    <t>DTE1953401150058</t>
  </si>
  <si>
    <t>Đông</t>
  </si>
  <si>
    <t>DTE1953401150012</t>
  </si>
  <si>
    <t>DTE1953401150029</t>
  </si>
  <si>
    <t>DTE1953401150025</t>
  </si>
  <si>
    <t>DTE1953401150024</t>
  </si>
  <si>
    <t>DTE1953401150002</t>
  </si>
  <si>
    <t>Hoàng Đình</t>
  </si>
  <si>
    <t>DTE1953401150042</t>
  </si>
  <si>
    <t>DTE1953403010052</t>
  </si>
  <si>
    <t>Hoà</t>
  </si>
  <si>
    <t>DTE1953401150062</t>
  </si>
  <si>
    <t>DTE1953401150013</t>
  </si>
  <si>
    <t>Triệu Thu</t>
  </si>
  <si>
    <t>DTE1953401150054</t>
  </si>
  <si>
    <t>DTE1953401150014</t>
  </si>
  <si>
    <t>DTE1953401150064</t>
  </si>
  <si>
    <t>Nội Thế</t>
  </si>
  <si>
    <t>DTE1953401150005</t>
  </si>
  <si>
    <t>DTE1953401150027</t>
  </si>
  <si>
    <t>Đinh Thị Ngọc</t>
  </si>
  <si>
    <t>DTE1953401150031</t>
  </si>
  <si>
    <t>DTE1953401150056</t>
  </si>
  <si>
    <t>Đặng Minh Lan</t>
  </si>
  <si>
    <t>DTE1953401150003</t>
  </si>
  <si>
    <t>Luân Thị</t>
  </si>
  <si>
    <t>DTE1953401150004</t>
  </si>
  <si>
    <t>DTE1953401150016</t>
  </si>
  <si>
    <t>DTE1953401150006</t>
  </si>
  <si>
    <t>DTE1953401150046</t>
  </si>
  <si>
    <t>DTE1953401150017</t>
  </si>
  <si>
    <t>DTE1953403010439</t>
  </si>
  <si>
    <t>DTE1953401150019</t>
  </si>
  <si>
    <t>Nguyễn Công</t>
  </si>
  <si>
    <t>DTE1953401150049</t>
  </si>
  <si>
    <t>Ngô Hương</t>
  </si>
  <si>
    <t>Trần Công</t>
  </si>
  <si>
    <t>DTE1953401150047</t>
  </si>
  <si>
    <t>DTE1953401150030</t>
  </si>
  <si>
    <t>DTE1953401150044</t>
  </si>
  <si>
    <t>DTE1953401150041</t>
  </si>
  <si>
    <t>DTE1953401150007</t>
  </si>
  <si>
    <t>Son</t>
  </si>
  <si>
    <t>DTE1953401150036</t>
  </si>
  <si>
    <t>DTE1953401150018</t>
  </si>
  <si>
    <t>DTE1953401150060</t>
  </si>
  <si>
    <t xml:space="preserve">Đoàn Bá </t>
  </si>
  <si>
    <t>DTE1953401150048</t>
  </si>
  <si>
    <t>DTE1953401150022</t>
  </si>
  <si>
    <t>DTE1953403010419</t>
  </si>
  <si>
    <t>DTE1953401150052</t>
  </si>
  <si>
    <t>DTE1953401150055</t>
  </si>
  <si>
    <t>DTE1953401150009</t>
  </si>
  <si>
    <t>Cao Thị Hải</t>
  </si>
  <si>
    <t>DTE2053401200020</t>
  </si>
  <si>
    <t>DTE2053401200021</t>
  </si>
  <si>
    <t>Thái Thanh</t>
  </si>
  <si>
    <t>DTE2053401200017</t>
  </si>
  <si>
    <t>DTE2053401200025</t>
  </si>
  <si>
    <t>DTE2053401200026</t>
  </si>
  <si>
    <t>DTE2053401200013</t>
  </si>
  <si>
    <t>DTE2053401200010</t>
  </si>
  <si>
    <t>DTE2053401200003</t>
  </si>
  <si>
    <t>DTE2053401200012</t>
  </si>
  <si>
    <t>Cao Yến</t>
  </si>
  <si>
    <t>DTE2053401200014</t>
  </si>
  <si>
    <t>DTE2053401200011</t>
  </si>
  <si>
    <t>DTE2053401200022</t>
  </si>
  <si>
    <t>Chanthong</t>
  </si>
  <si>
    <t>Sengpan</t>
  </si>
  <si>
    <t>DTE2053401200023</t>
  </si>
  <si>
    <t>Sakvilayvone</t>
  </si>
  <si>
    <t>Sone</t>
  </si>
  <si>
    <t>DTE2053401200007</t>
  </si>
  <si>
    <t>DTE2053401200016</t>
  </si>
  <si>
    <t>DTE2053401200006</t>
  </si>
  <si>
    <t>Phùng Thúy</t>
  </si>
  <si>
    <t>DTE2053401200024</t>
  </si>
  <si>
    <t>Thongmeexay</t>
  </si>
  <si>
    <t>Vilaisouk</t>
  </si>
  <si>
    <t>DTE2058101030004</t>
  </si>
  <si>
    <t>DTE2058101030006</t>
  </si>
  <si>
    <t>Dương Quang</t>
  </si>
  <si>
    <t>DTE2058101030007</t>
  </si>
  <si>
    <t>DTE2058101030028</t>
  </si>
  <si>
    <t>Đặng Quốc</t>
  </si>
  <si>
    <t>DTE2058101030042</t>
  </si>
  <si>
    <t>DTE2058101030001</t>
  </si>
  <si>
    <t>DTE2058101030041</t>
  </si>
  <si>
    <t>DTE2058101030088</t>
  </si>
  <si>
    <t>DTE2058101030029</t>
  </si>
  <si>
    <t>DTE2058101030096</t>
  </si>
  <si>
    <t>DTE2058101030101</t>
  </si>
  <si>
    <t>Ma Thị Hương</t>
  </si>
  <si>
    <t>DTE2058101030030</t>
  </si>
  <si>
    <t>DTE2058101030111</t>
  </si>
  <si>
    <t>DTE2058101030002</t>
  </si>
  <si>
    <t>Lụa</t>
  </si>
  <si>
    <t>DTE2058101030039</t>
  </si>
  <si>
    <t>DTE2058101030012</t>
  </si>
  <si>
    <t>Trần Thúy</t>
  </si>
  <si>
    <t>DTE2058101030123</t>
  </si>
  <si>
    <t xml:space="preserve">Lý Thị Kim </t>
  </si>
  <si>
    <t>DTE2058101030014</t>
  </si>
  <si>
    <t>DTE2058101030130</t>
  </si>
  <si>
    <t>Phạm Thị Thúy</t>
  </si>
  <si>
    <t>DTE2058101030017</t>
  </si>
  <si>
    <t>Đỗ Thị Diễm</t>
  </si>
  <si>
    <t>DTE2058101030162</t>
  </si>
  <si>
    <t>DTE2058101030166</t>
  </si>
  <si>
    <t>DTE2058101030168</t>
  </si>
  <si>
    <t>Nông Thị Thanh</t>
  </si>
  <si>
    <t>Thời</t>
  </si>
  <si>
    <t>DTE2058101030022</t>
  </si>
  <si>
    <t>DTE2058101030021</t>
  </si>
  <si>
    <t>DTE2058101030209</t>
  </si>
  <si>
    <t xml:space="preserve">Hà Mạnh </t>
  </si>
  <si>
    <t>Tiền</t>
  </si>
  <si>
    <t>DTE2058101030179</t>
  </si>
  <si>
    <t>DTE2058101030025</t>
  </si>
  <si>
    <t>DTE2058101030188</t>
  </si>
  <si>
    <t>Nguyễn Phúc</t>
  </si>
  <si>
    <t>DTE2053401150004</t>
  </si>
  <si>
    <t>DTE2053401150005</t>
  </si>
  <si>
    <t>DTE2053401150082</t>
  </si>
  <si>
    <t>Vũ Bùi Nguyệt</t>
  </si>
  <si>
    <t>DTE2053401150008</t>
  </si>
  <si>
    <t>Vũ Linh</t>
  </si>
  <si>
    <t>DTE2053401150009</t>
  </si>
  <si>
    <t>DTE2053401150070</t>
  </si>
  <si>
    <t>DTE2053401150010</t>
  </si>
  <si>
    <t>DTE2053401150120</t>
  </si>
  <si>
    <t>DTE2053401150014</t>
  </si>
  <si>
    <t>DTE2053401150015</t>
  </si>
  <si>
    <t>Tống Linh</t>
  </si>
  <si>
    <t>DTE2053401150071</t>
  </si>
  <si>
    <t>DTE2053401150017</t>
  </si>
  <si>
    <t>DTE2053401150019</t>
  </si>
  <si>
    <t>DTE2053401150020</t>
  </si>
  <si>
    <t>DTE2053401150243</t>
  </si>
  <si>
    <t>DTE2053401150023</t>
  </si>
  <si>
    <t>Phạm Việt</t>
  </si>
  <si>
    <t>DTE2053401150025</t>
  </si>
  <si>
    <t>Trần Lê</t>
  </si>
  <si>
    <t>DTE2053401150073</t>
  </si>
  <si>
    <t>DTE2053401150074</t>
  </si>
  <si>
    <t>DTE2053401150064</t>
  </si>
  <si>
    <t>Lương Mỹ</t>
  </si>
  <si>
    <t>DTE2053401150032</t>
  </si>
  <si>
    <t>Lương Thị Thuỳ</t>
  </si>
  <si>
    <t>DTE2053401150088</t>
  </si>
  <si>
    <t>DTE2053401150085</t>
  </si>
  <si>
    <t>DTE2053401150035</t>
  </si>
  <si>
    <t>Đào Hải</t>
  </si>
  <si>
    <t>DTE2053401150036</t>
  </si>
  <si>
    <t>Hoàng Thị Bích</t>
  </si>
  <si>
    <t>DTE2053403010548</t>
  </si>
  <si>
    <t>DTE2053401150038</t>
  </si>
  <si>
    <t>DTE2053401150040</t>
  </si>
  <si>
    <t>DTE2053401150081</t>
  </si>
  <si>
    <t>Đào Thị Đan</t>
  </si>
  <si>
    <t>DTE2053401150043</t>
  </si>
  <si>
    <t>DTE2053401150044</t>
  </si>
  <si>
    <t xml:space="preserve">Trần Hoàng </t>
  </si>
  <si>
    <t>Sỹ</t>
  </si>
  <si>
    <t>DTE2053401150047</t>
  </si>
  <si>
    <t>DTE2053401150078</t>
  </si>
  <si>
    <t>DTE2053401150093</t>
  </si>
  <si>
    <t>DTE2053401150050</t>
  </si>
  <si>
    <t>DTE2053401150052</t>
  </si>
  <si>
    <t>Mai Thị Lệ</t>
  </si>
  <si>
    <t>DTE2053401150054</t>
  </si>
  <si>
    <t>DTE2053401150001</t>
  </si>
  <si>
    <t>Toàn</t>
  </si>
  <si>
    <t>DTE2053401150056</t>
  </si>
  <si>
    <t>DTE2053403010187</t>
  </si>
  <si>
    <t>Trần Nhật</t>
  </si>
  <si>
    <t>DTE2053401150060</t>
  </si>
  <si>
    <t>DTE2053401150066</t>
  </si>
  <si>
    <t>Nguyễn Huy Tuấn</t>
  </si>
  <si>
    <t>DTE2053401150091</t>
  </si>
  <si>
    <t>Trần Đăng</t>
  </si>
  <si>
    <t>DTE2053401150061</t>
  </si>
  <si>
    <t>Phạm Thị Hà</t>
  </si>
  <si>
    <t>DTE2053401150002</t>
  </si>
  <si>
    <t>DTE2053401150097</t>
  </si>
  <si>
    <t>Hoàng văn</t>
  </si>
  <si>
    <t>DTE2053401150099</t>
  </si>
  <si>
    <t>DTE2053401150225</t>
  </si>
  <si>
    <t>Đồng Thị Tú</t>
  </si>
  <si>
    <t>DTE2053401150226</t>
  </si>
  <si>
    <t>DTE2053401150104</t>
  </si>
  <si>
    <t>DTE2053401150068</t>
  </si>
  <si>
    <t>Phạm Thị Lan</t>
  </si>
  <si>
    <t>DTE2053401150109</t>
  </si>
  <si>
    <t>DTE2053401150110</t>
  </si>
  <si>
    <t>Doanh</t>
  </si>
  <si>
    <t>DTE2053401150111</t>
  </si>
  <si>
    <t>Bế Bích</t>
  </si>
  <si>
    <t>DTE2053401150084</t>
  </si>
  <si>
    <t>DTE2053401150117</t>
  </si>
  <si>
    <t>Trần Ánh</t>
  </si>
  <si>
    <t>DTE2053401150224</t>
  </si>
  <si>
    <t>DTE2053401150231</t>
  </si>
  <si>
    <t xml:space="preserve">Vương Công </t>
  </si>
  <si>
    <t>DTE2053401150122</t>
  </si>
  <si>
    <t>DTE2053401150123</t>
  </si>
  <si>
    <t>DTE2053401150127</t>
  </si>
  <si>
    <t>DTE2053401150129</t>
  </si>
  <si>
    <t>DTE2053401150133</t>
  </si>
  <si>
    <t>DTE2053401150135</t>
  </si>
  <si>
    <t>Ngô Thị Kiều</t>
  </si>
  <si>
    <t>DTE2053401150227</t>
  </si>
  <si>
    <t>Lưu Thị Hồng</t>
  </si>
  <si>
    <t>DTE2053401150140</t>
  </si>
  <si>
    <t>Nguyễn Gia</t>
  </si>
  <si>
    <t>DTE2053401150147</t>
  </si>
  <si>
    <t>DTE2053401150149</t>
  </si>
  <si>
    <t>DTE2053401150154</t>
  </si>
  <si>
    <t>Khiết</t>
  </si>
  <si>
    <t>DTE2053401150228</t>
  </si>
  <si>
    <t xml:space="preserve">Lăng Thị </t>
  </si>
  <si>
    <t>Lịch</t>
  </si>
  <si>
    <t>DTE2053401150159</t>
  </si>
  <si>
    <t>Đinh Thị Thùy</t>
  </si>
  <si>
    <t>DTE2053401150161</t>
  </si>
  <si>
    <t>DTE2053401150083</t>
  </si>
  <si>
    <t>Ma Thị Thùy</t>
  </si>
  <si>
    <t>DTE2053401150242</t>
  </si>
  <si>
    <t>DTE2053401150163</t>
  </si>
  <si>
    <t>DTE2053401150236</t>
  </si>
  <si>
    <t>DTE2053401150094</t>
  </si>
  <si>
    <t>Đỗ Huyền</t>
  </si>
  <si>
    <t>DTE2053401150235</t>
  </si>
  <si>
    <t>DTE2053401150239</t>
  </si>
  <si>
    <t>DTE2053401150171</t>
  </si>
  <si>
    <t>Tạ Thị Bích</t>
  </si>
  <si>
    <t>DTE2053401150175</t>
  </si>
  <si>
    <t>DTE2053401150176</t>
  </si>
  <si>
    <t>Nhã</t>
  </si>
  <si>
    <t>DTE2058101030205</t>
  </si>
  <si>
    <t>DTE2053401150185</t>
  </si>
  <si>
    <t xml:space="preserve">Trịnh Thị </t>
  </si>
  <si>
    <t>DTE2053401150169</t>
  </si>
  <si>
    <t>DTE2053401150230</t>
  </si>
  <si>
    <t>Mai Tuấn</t>
  </si>
  <si>
    <t>DTE2053401150080</t>
  </si>
  <si>
    <t>Nguyễn Thị Đan</t>
  </si>
  <si>
    <t>DTE2053401150197</t>
  </si>
  <si>
    <t>Lương Chúc</t>
  </si>
  <si>
    <t>DTE2053401150053</t>
  </si>
  <si>
    <t>DTE2053401150058</t>
  </si>
  <si>
    <t>DTE2053401150216</t>
  </si>
  <si>
    <t>DTE2053401150046</t>
  </si>
  <si>
    <t>Đoàn Mạnh</t>
  </si>
  <si>
    <t>DTE2053401150233</t>
  </si>
  <si>
    <t>DTE2158101030030</t>
  </si>
  <si>
    <t>DTE2158101030003</t>
  </si>
  <si>
    <t>Tạc Thị Ngọc</t>
  </si>
  <si>
    <t>DTE2158101030009</t>
  </si>
  <si>
    <t>DTE2158101030045</t>
  </si>
  <si>
    <t>Phàn Sào</t>
  </si>
  <si>
    <t>DTE2158101030021</t>
  </si>
  <si>
    <t>Lê Nhật</t>
  </si>
  <si>
    <t>DTE2158101030032</t>
  </si>
  <si>
    <t>Đỗ Thị Hương</t>
  </si>
  <si>
    <t>DTE2158101030002</t>
  </si>
  <si>
    <t>DTE2158101030004</t>
  </si>
  <si>
    <t>DTE2158101030024</t>
  </si>
  <si>
    <t>DTE2158101030012</t>
  </si>
  <si>
    <t>DTE2158101030031</t>
  </si>
  <si>
    <t>DTE2158101030017</t>
  </si>
  <si>
    <t>DTE2158101030037</t>
  </si>
  <si>
    <t>DTE2158101030006</t>
  </si>
  <si>
    <t>Lê Thị Thuỳ</t>
  </si>
  <si>
    <t>DTE2158101030038</t>
  </si>
  <si>
    <t>DTE2158101030043</t>
  </si>
  <si>
    <t>Lương Thị Ngọc</t>
  </si>
  <si>
    <t>DTE2158101030005</t>
  </si>
  <si>
    <t>DTE2158101030001</t>
  </si>
  <si>
    <t>DTE2158101030049</t>
  </si>
  <si>
    <t>DTE2158101030011</t>
  </si>
  <si>
    <t>Quách Thảo</t>
  </si>
  <si>
    <t>DTE2158101030010</t>
  </si>
  <si>
    <t>Ngữ</t>
  </si>
  <si>
    <t>DTE2158101030026</t>
  </si>
  <si>
    <t>DTE2158101030048</t>
  </si>
  <si>
    <t>Keokhounphet</t>
  </si>
  <si>
    <t>Phou</t>
  </si>
  <si>
    <t>DTE2158101030028</t>
  </si>
  <si>
    <t>DTE2158101030036</t>
  </si>
  <si>
    <t>DTE2158101030020</t>
  </si>
  <si>
    <t>Kiều Hoàng</t>
  </si>
  <si>
    <t>DTE2158101030034</t>
  </si>
  <si>
    <t>Bùi Thị Thiên</t>
  </si>
  <si>
    <t>DTE2158101030018</t>
  </si>
  <si>
    <t>Hoàng Huyền</t>
  </si>
  <si>
    <t>DTE2158101030007</t>
  </si>
  <si>
    <t>DTE2158101030046</t>
  </si>
  <si>
    <t>DTE2158101030029</t>
  </si>
  <si>
    <t>DTE2158101030035</t>
  </si>
  <si>
    <t>DTE2158101030041</t>
  </si>
  <si>
    <t>DTE2158101030013</t>
  </si>
  <si>
    <t>DTE2158101030014</t>
  </si>
  <si>
    <t>DTE2158101030016</t>
  </si>
  <si>
    <t>DTE2153401150006</t>
  </si>
  <si>
    <t>DTE2153401150174</t>
  </si>
  <si>
    <t>Đỗ Vân</t>
  </si>
  <si>
    <t>DTE2153401150184</t>
  </si>
  <si>
    <t>DTE2153401150036</t>
  </si>
  <si>
    <t>DTE2153401150007</t>
  </si>
  <si>
    <t>DTE2153401150023</t>
  </si>
  <si>
    <t>Đinh Khánh</t>
  </si>
  <si>
    <t>DTE2153401150152</t>
  </si>
  <si>
    <t>DTE2153401150051</t>
  </si>
  <si>
    <t>DTE2153401150169</t>
  </si>
  <si>
    <t>DTE2153401150037</t>
  </si>
  <si>
    <t>DTE2153401150057</t>
  </si>
  <si>
    <t>DTE2153401150167</t>
  </si>
  <si>
    <t>Vũ Hùng</t>
  </si>
  <si>
    <t>DTE2153401150044</t>
  </si>
  <si>
    <t>DTE2153401150003</t>
  </si>
  <si>
    <t>Đoàn Đình</t>
  </si>
  <si>
    <t>DTE2153401150031</t>
  </si>
  <si>
    <t>Trần Hương</t>
  </si>
  <si>
    <t>DTE2153401150009</t>
  </si>
  <si>
    <t>DTE2153401150046</t>
  </si>
  <si>
    <t>DTE2153401150008</t>
  </si>
  <si>
    <t>DTE2153401150159</t>
  </si>
  <si>
    <t>Triệu Thị Hảo</t>
  </si>
  <si>
    <t>DTE2153401150154</t>
  </si>
  <si>
    <t>Nhữ Thị Thu</t>
  </si>
  <si>
    <t>DTE2153401150038</t>
  </si>
  <si>
    <t>DTE2153401150032</t>
  </si>
  <si>
    <t>DTE2153401150162</t>
  </si>
  <si>
    <t>DTE2153401150039</t>
  </si>
  <si>
    <t>DTE2153401150185</t>
  </si>
  <si>
    <t>DTE2153401150060</t>
  </si>
  <si>
    <t>Trần Thị Thái</t>
  </si>
  <si>
    <t>DTE2153401150165</t>
  </si>
  <si>
    <t>DTE2153401150069</t>
  </si>
  <si>
    <t>DTE2153401150013</t>
  </si>
  <si>
    <t>DTE2153401150166</t>
  </si>
  <si>
    <t>DTE2153401150033</t>
  </si>
  <si>
    <t>DTE2153401150058</t>
  </si>
  <si>
    <t>DTE2153401150067</t>
  </si>
  <si>
    <t>DTE2153401150072</t>
  </si>
  <si>
    <t>DTE2153401150146</t>
  </si>
  <si>
    <t>Lanh</t>
  </si>
  <si>
    <t>DTE2153401150048</t>
  </si>
  <si>
    <t>Đồng Thị Vân</t>
  </si>
  <si>
    <t>DTE2153401150025</t>
  </si>
  <si>
    <t>Hoàng Diệu</t>
  </si>
  <si>
    <t>DTE2153401150053</t>
  </si>
  <si>
    <t>Lương Diệu</t>
  </si>
  <si>
    <t>DTE2153401150054</t>
  </si>
  <si>
    <t>DTE2153401150004</t>
  </si>
  <si>
    <t>Trần Diệu</t>
  </si>
  <si>
    <t>DTE2153401150026</t>
  </si>
  <si>
    <t>Triệu Yến</t>
  </si>
  <si>
    <t>DTE2153401150014</t>
  </si>
  <si>
    <t>Đào Vân</t>
  </si>
  <si>
    <t>DTE2153401150070</t>
  </si>
  <si>
    <t>Mận</t>
  </si>
  <si>
    <t>DTE2153401150040</t>
  </si>
  <si>
    <t>DTE2153401150015</t>
  </si>
  <si>
    <t>Phạm Thị Hồng</t>
  </si>
  <si>
    <t>DTE2153401150063</t>
  </si>
  <si>
    <t>Long Thị Hồng</t>
  </si>
  <si>
    <t>DTE2153401150171</t>
  </si>
  <si>
    <t>DTE2153401150175</t>
  </si>
  <si>
    <t>DTE2153401150021</t>
  </si>
  <si>
    <t>DTE2153401150027</t>
  </si>
  <si>
    <t>Ngô Thị Tuyết</t>
  </si>
  <si>
    <t>DTE2153401150041</t>
  </si>
  <si>
    <t>DTE2153401150065</t>
  </si>
  <si>
    <t>DTE2153401150055</t>
  </si>
  <si>
    <t>Bùi Tuyết</t>
  </si>
  <si>
    <t>DTE2153401150028</t>
  </si>
  <si>
    <t>DTE2153401150029</t>
  </si>
  <si>
    <t>Bùi Thị Hà</t>
  </si>
  <si>
    <t>DTE2153401150045</t>
  </si>
  <si>
    <t>DTE2153401150064</t>
  </si>
  <si>
    <t>Nguyễn Ngọc Bích</t>
  </si>
  <si>
    <t>DTE2153401150050</t>
  </si>
  <si>
    <t>DTE2153401150002</t>
  </si>
  <si>
    <t>Vũ Đỗ Huyền</t>
  </si>
  <si>
    <t>DTE2153401150061</t>
  </si>
  <si>
    <t>Lù Thị</t>
  </si>
  <si>
    <t>DTE2153401150071</t>
  </si>
  <si>
    <t>DTE2153401150066</t>
  </si>
  <si>
    <t>Diệp Bích</t>
  </si>
  <si>
    <t>DTE2153401150043</t>
  </si>
  <si>
    <t>Hồ Phương</t>
  </si>
  <si>
    <t>DTE2153401150035</t>
  </si>
  <si>
    <t>DTE2153401150163</t>
  </si>
  <si>
    <t>DTE2153401150030</t>
  </si>
  <si>
    <t>DTE2153401150017</t>
  </si>
  <si>
    <t>DTE2153401150018</t>
  </si>
  <si>
    <t>Nguyễn Danh</t>
  </si>
  <si>
    <t>DTE2153401150011</t>
  </si>
  <si>
    <t>DTE2153401150005</t>
  </si>
  <si>
    <t>Tống Đỗ Khánh</t>
  </si>
  <si>
    <t>DTE2153401150049</t>
  </si>
  <si>
    <t>DTE2153401150168</t>
  </si>
  <si>
    <t>Nguyễn Thị Tú</t>
  </si>
  <si>
    <t>Nguyễn Hà</t>
  </si>
  <si>
    <t>DTE2153401150173</t>
  </si>
  <si>
    <t>DTE2153401150020</t>
  </si>
  <si>
    <t>DTE2153401150022</t>
  </si>
  <si>
    <t>DTE2153401150147</t>
  </si>
  <si>
    <t>DTE2153401150131</t>
  </si>
  <si>
    <t>DTE2153401150161</t>
  </si>
  <si>
    <t>Mai Kim</t>
  </si>
  <si>
    <t>DTE2153401150117</t>
  </si>
  <si>
    <t>DTE2153401150087</t>
  </si>
  <si>
    <t>DTE2153401150080</t>
  </si>
  <si>
    <t>DTE2153401150118</t>
  </si>
  <si>
    <t>DTE2153401150187</t>
  </si>
  <si>
    <t>DTE2153401150091</t>
  </si>
  <si>
    <t>DTE2153401150073</t>
  </si>
  <si>
    <t>DTE2153401150153</t>
  </si>
  <si>
    <t>Đinh Đăng</t>
  </si>
  <si>
    <t>DTE2153401150092</t>
  </si>
  <si>
    <t>DTE2153401150129</t>
  </si>
  <si>
    <t>DTE2153401150130</t>
  </si>
  <si>
    <t>DTE2153401150150</t>
  </si>
  <si>
    <t>DTE2153401150076</t>
  </si>
  <si>
    <t>DTE2153401150101</t>
  </si>
  <si>
    <t>DTE2153401150191</t>
  </si>
  <si>
    <t>Bế Nhật</t>
  </si>
  <si>
    <t>DTE2153401150110</t>
  </si>
  <si>
    <t>DTE2153401150111</t>
  </si>
  <si>
    <t>DTE2153401150012</t>
  </si>
  <si>
    <t>DTE2153401150119</t>
  </si>
  <si>
    <t>DTE2153401150120</t>
  </si>
  <si>
    <t>DTE2153401150052</t>
  </si>
  <si>
    <t>DTE2153401150155</t>
  </si>
  <si>
    <t>Nông Lâm Thị</t>
  </si>
  <si>
    <t>DTE2153401150142</t>
  </si>
  <si>
    <t>DTE2153401150122</t>
  </si>
  <si>
    <t>Nguyễn Quý</t>
  </si>
  <si>
    <t>DTE2153401150177</t>
  </si>
  <si>
    <t>DTE2153401150112</t>
  </si>
  <si>
    <t>DTE2153401150160</t>
  </si>
  <si>
    <t>DTE2153401150143</t>
  </si>
  <si>
    <t>DTE2153401150124</t>
  </si>
  <si>
    <t>Lê Duy</t>
  </si>
  <si>
    <t>DTE2153401150192</t>
  </si>
  <si>
    <t>DTE2153401150135</t>
  </si>
  <si>
    <t>Kỳ</t>
  </si>
  <si>
    <t>DTE2153401150086</t>
  </si>
  <si>
    <t>Phạm Thị Mai</t>
  </si>
  <si>
    <t>DTE2153401150125</t>
  </si>
  <si>
    <t>DTE2153401150099</t>
  </si>
  <si>
    <t>Triệu Khánh</t>
  </si>
  <si>
    <t>DTE2153401150148</t>
  </si>
  <si>
    <t>Đình Mai</t>
  </si>
  <si>
    <t>DTE2153401150132</t>
  </si>
  <si>
    <t>DTE2153401150137</t>
  </si>
  <si>
    <t>DTE2153401150094</t>
  </si>
  <si>
    <t>Luyên</t>
  </si>
  <si>
    <t>DTE2153401150106</t>
  </si>
  <si>
    <t>Dương Thị Tuyết</t>
  </si>
  <si>
    <t>DTE2153401150085</t>
  </si>
  <si>
    <t>DTE2153401150083</t>
  </si>
  <si>
    <t>DTE2153401150133</t>
  </si>
  <si>
    <t>Phùng Thị Phương</t>
  </si>
  <si>
    <t>DTE2153401150180</t>
  </si>
  <si>
    <t>DTE2153401150107</t>
  </si>
  <si>
    <t>Đinh Giang</t>
  </si>
  <si>
    <t>DTE2153401150126</t>
  </si>
  <si>
    <t>Vũ Thị Kim</t>
  </si>
  <si>
    <t>DTE2153401150077</t>
  </si>
  <si>
    <t>Trần Thị Bích</t>
  </si>
  <si>
    <t>DTE2153401150103</t>
  </si>
  <si>
    <t>DTE2153401150081</t>
  </si>
  <si>
    <t>Hà Thị Hồng</t>
  </si>
  <si>
    <t>DTE2153401150113</t>
  </si>
  <si>
    <t>DTE2153401150095</t>
  </si>
  <si>
    <t>DTE2153401150149</t>
  </si>
  <si>
    <t>DTE2153401150157</t>
  </si>
  <si>
    <t>DTE2153401150182</t>
  </si>
  <si>
    <t>DTE2153401150127</t>
  </si>
  <si>
    <t>Ngô Lục</t>
  </si>
  <si>
    <t>DTE2153401150114</t>
  </si>
  <si>
    <t>Dương Thị Diễm</t>
  </si>
  <si>
    <t>DTE2153401150096</t>
  </si>
  <si>
    <t>DTE2153401150158</t>
  </si>
  <si>
    <t>Ngô Mai</t>
  </si>
  <si>
    <t>DTE2153401150097</t>
  </si>
  <si>
    <t>DTE2153401150188</t>
  </si>
  <si>
    <t>DTE2153401150115</t>
  </si>
  <si>
    <t>DTE2153401150074</t>
  </si>
  <si>
    <t>DTE2153401150116</t>
  </si>
  <si>
    <t>Đoàn Đức</t>
  </si>
  <si>
    <t>DTE2153401150098</t>
  </si>
  <si>
    <t>DTE2153401150079</t>
  </si>
  <si>
    <t>DTE2153401150109</t>
  </si>
  <si>
    <t>Ngọ Thị</t>
  </si>
  <si>
    <t>DTE2153401150134</t>
  </si>
  <si>
    <t>DTE2153401150128</t>
  </si>
  <si>
    <t>DTE2153401150075</t>
  </si>
  <si>
    <t>DTE2153401150139</t>
  </si>
  <si>
    <t>Tuyển</t>
  </si>
  <si>
    <t>DTE2153401150100</t>
  </si>
  <si>
    <t>Phạm Hải</t>
  </si>
  <si>
    <t>DTE2153401200017</t>
  </si>
  <si>
    <t>DTE2153401200012</t>
  </si>
  <si>
    <t>DTE2153401200007</t>
  </si>
  <si>
    <t>Đặng Trinh</t>
  </si>
  <si>
    <t>DTE2153401200035</t>
  </si>
  <si>
    <t>DTE2153401200013</t>
  </si>
  <si>
    <t>DTE2153401200030</t>
  </si>
  <si>
    <t>DTE2153401200009</t>
  </si>
  <si>
    <t>Đoàn Thị Thu</t>
  </si>
  <si>
    <t>DTE2153401200025</t>
  </si>
  <si>
    <t>DTE2153401200023</t>
  </si>
  <si>
    <t>Thân Quang</t>
  </si>
  <si>
    <t>DTE2153401200031</t>
  </si>
  <si>
    <t>Triệu Thúy</t>
  </si>
  <si>
    <t>DTE2153401200026</t>
  </si>
  <si>
    <t>DTE2153401200016</t>
  </si>
  <si>
    <t>DTE2153401200022</t>
  </si>
  <si>
    <t>Lý Ngọc Phương</t>
  </si>
  <si>
    <t>DTE2153401200024</t>
  </si>
  <si>
    <t>Nguyễn Thảo Tâm</t>
  </si>
  <si>
    <t>DTE2153401200004</t>
  </si>
  <si>
    <t>DTE2153401200002</t>
  </si>
  <si>
    <t>Lục Thanh</t>
  </si>
  <si>
    <t>DTE2153401200029</t>
  </si>
  <si>
    <t>Bùi Huyền</t>
  </si>
  <si>
    <t>DTE2153401200018</t>
  </si>
  <si>
    <t>Phùng Hiểu</t>
  </si>
  <si>
    <t>DTE2153401200019</t>
  </si>
  <si>
    <t>DTE2153401200020</t>
  </si>
  <si>
    <t>DTE2153401200001</t>
  </si>
  <si>
    <t>DTE2153401200006</t>
  </si>
  <si>
    <t>Đào Thu</t>
  </si>
  <si>
    <t>DTE2153401200033</t>
  </si>
  <si>
    <t>DTE2153401200028</t>
  </si>
  <si>
    <t>Thạo</t>
  </si>
  <si>
    <t>DTE2153401200003</t>
  </si>
  <si>
    <t>DTE2153401200032</t>
  </si>
  <si>
    <t>Đào Anh</t>
  </si>
  <si>
    <t>DTE2153401200027</t>
  </si>
  <si>
    <t>DTE2153401200034</t>
  </si>
  <si>
    <t>DTE2153401200005</t>
  </si>
  <si>
    <t>Chung Quỳnh</t>
  </si>
  <si>
    <t>DTE2153401200010</t>
  </si>
  <si>
    <t>DTE2153401200015</t>
  </si>
  <si>
    <t>DTE1953402010064</t>
  </si>
  <si>
    <t>DTE1953402010090</t>
  </si>
  <si>
    <t>DTE1953402010052</t>
  </si>
  <si>
    <t>DTE1953402010034</t>
  </si>
  <si>
    <t>Chu Văn</t>
  </si>
  <si>
    <t>DTE1953101010001</t>
  </si>
  <si>
    <t>DTE1953402010060</t>
  </si>
  <si>
    <t>DTE1953402010035</t>
  </si>
  <si>
    <t>DTE1953402010011</t>
  </si>
  <si>
    <t>DTE1953402010065</t>
  </si>
  <si>
    <t>DTE1953402010013</t>
  </si>
  <si>
    <t>DTE1953402010074</t>
  </si>
  <si>
    <t>DTE1953402010094</t>
  </si>
  <si>
    <t>Ngàn</t>
  </si>
  <si>
    <t>DTE1953402010081</t>
  </si>
  <si>
    <t>DTE1953402010053</t>
  </si>
  <si>
    <t>DTE1953402010021</t>
  </si>
  <si>
    <t>DTE1953402010055</t>
  </si>
  <si>
    <t>DTE1953402010063</t>
  </si>
  <si>
    <t>DTE1953402010093</t>
  </si>
  <si>
    <t>DTE1953402010078</t>
  </si>
  <si>
    <t>DTE1953402010001</t>
  </si>
  <si>
    <t>DTE1953402010002</t>
  </si>
  <si>
    <t>DTE1953402010051</t>
  </si>
  <si>
    <t xml:space="preserve">Nghiêm Quốc </t>
  </si>
  <si>
    <t>DTE1953402010067</t>
  </si>
  <si>
    <t>Giàng A</t>
  </si>
  <si>
    <t>Bằng</t>
  </si>
  <si>
    <t>DTE1953402010029</t>
  </si>
  <si>
    <t>DTE1953402010098</t>
  </si>
  <si>
    <t>Trần Quốc</t>
  </si>
  <si>
    <t>DTE1953402010079</t>
  </si>
  <si>
    <t>Dương Trí</t>
  </si>
  <si>
    <t>DTE1953402010056</t>
  </si>
  <si>
    <t>DTE1953402010088</t>
  </si>
  <si>
    <t xml:space="preserve">Đinh Văn </t>
  </si>
  <si>
    <t>DTE1953402010068</t>
  </si>
  <si>
    <t>Giàng Thị</t>
  </si>
  <si>
    <t>DTE1953402010004</t>
  </si>
  <si>
    <t>Dương Dương Hoàng</t>
  </si>
  <si>
    <t>DTE1953402010031</t>
  </si>
  <si>
    <t>Lâm Mạnh</t>
  </si>
  <si>
    <t>DTE1953402010005</t>
  </si>
  <si>
    <t>DTE1953402010033</t>
  </si>
  <si>
    <t>DTE1953402010084</t>
  </si>
  <si>
    <t>DTE1953402010050</t>
  </si>
  <si>
    <t>Chu Thúy</t>
  </si>
  <si>
    <t>DTE1953402010036</t>
  </si>
  <si>
    <t>DTE1953402010007</t>
  </si>
  <si>
    <t>DTE1953402010008</t>
  </si>
  <si>
    <t>DTE1953402010075</t>
  </si>
  <si>
    <t>DTE1953402010058</t>
  </si>
  <si>
    <t>Nguyễn Lệ Diệu</t>
  </si>
  <si>
    <t>DTE1953402010049</t>
  </si>
  <si>
    <t>Đặng Quang</t>
  </si>
  <si>
    <t>DTE1953402010089</t>
  </si>
  <si>
    <t>Trần Quang</t>
  </si>
  <si>
    <t>DTE1953402010073</t>
  </si>
  <si>
    <t>DTE1953402010087</t>
  </si>
  <si>
    <t>DTE1953402010096</t>
  </si>
  <si>
    <t>DTE1953402010009</t>
  </si>
  <si>
    <t>DTE1953402010010</t>
  </si>
  <si>
    <t>DTE1953402010012</t>
  </si>
  <si>
    <t>DTE1953402010076</t>
  </si>
  <si>
    <t>DTE1953402010037</t>
  </si>
  <si>
    <t>DTE1953402010038</t>
  </si>
  <si>
    <t>DTE1953402010040</t>
  </si>
  <si>
    <t>DTE1953402010069</t>
  </si>
  <si>
    <t>DTE1953402010125</t>
  </si>
  <si>
    <t>DTE1953402010015</t>
  </si>
  <si>
    <t>DTE1953402010099</t>
  </si>
  <si>
    <t>DTE1953402010047</t>
  </si>
  <si>
    <t>DTE1953402010016</t>
  </si>
  <si>
    <t>DTE1953402010017</t>
  </si>
  <si>
    <t>Pháp</t>
  </si>
  <si>
    <t>DTE1953402010062</t>
  </si>
  <si>
    <t>Trang Nguyễn Huy</t>
  </si>
  <si>
    <t>DTE1953402010041</t>
  </si>
  <si>
    <t>DTE1953402010091</t>
  </si>
  <si>
    <t>DTE1953402010077</t>
  </si>
  <si>
    <t>DTE1953402010018</t>
  </si>
  <si>
    <t>Nguyễn Chí</t>
  </si>
  <si>
    <t>DTE1953402010086</t>
  </si>
  <si>
    <t>DTE1953402010085</t>
  </si>
  <si>
    <t>DTE1953402010083</t>
  </si>
  <si>
    <t>DTE1953402010020</t>
  </si>
  <si>
    <t>DTE1953402010030</t>
  </si>
  <si>
    <t>Trịnh Phương</t>
  </si>
  <si>
    <t>DTE1953402010070</t>
  </si>
  <si>
    <t>DTE1953402010059</t>
  </si>
  <si>
    <t>DTE1953402010024</t>
  </si>
  <si>
    <t xml:space="preserve">Tạ Hoàng </t>
  </si>
  <si>
    <t>DTE1953402010046</t>
  </si>
  <si>
    <t>DTE1953402010025</t>
  </si>
  <si>
    <t>Đào Quang</t>
  </si>
  <si>
    <t>DTE1953402010061</t>
  </si>
  <si>
    <t>DTE1953402010026</t>
  </si>
  <si>
    <t>DTE1953402010027</t>
  </si>
  <si>
    <t>Huỳnh Thảo</t>
  </si>
  <si>
    <t>DTE1953402010126</t>
  </si>
  <si>
    <t>DTE2053402010004</t>
  </si>
  <si>
    <t>DTE2053402010002</t>
  </si>
  <si>
    <t>Đặng Đỗ Thúy</t>
  </si>
  <si>
    <t>DTE2053402010187</t>
  </si>
  <si>
    <t>Đào Ngọc</t>
  </si>
  <si>
    <t>DTE2053402010073</t>
  </si>
  <si>
    <t>Lương Phú</t>
  </si>
  <si>
    <t>DTE2053402010176</t>
  </si>
  <si>
    <t>Đinh Mai</t>
  </si>
  <si>
    <t>DTE2053402010075</t>
  </si>
  <si>
    <t>Phan Mạnh</t>
  </si>
  <si>
    <t>DTE2053402010007</t>
  </si>
  <si>
    <t>DTE2053402010064</t>
  </si>
  <si>
    <t>Nguyễn Bùi Đức</t>
  </si>
  <si>
    <t>DTE2053402010011</t>
  </si>
  <si>
    <t>Nông Hồng</t>
  </si>
  <si>
    <t>DTE2053402010013</t>
  </si>
  <si>
    <t>Khổng Thu</t>
  </si>
  <si>
    <t>DTE2053402010014</t>
  </si>
  <si>
    <t>Hà Trung</t>
  </si>
  <si>
    <t>DTE2053402010060</t>
  </si>
  <si>
    <t>DTE2053402010053</t>
  </si>
  <si>
    <t>DTE2053402010015</t>
  </si>
  <si>
    <t>Triệu Hoàng</t>
  </si>
  <si>
    <t>DTE2053402010016</t>
  </si>
  <si>
    <t>DTE2053402010018</t>
  </si>
  <si>
    <t>DTE2053402010020</t>
  </si>
  <si>
    <t>Khỏe</t>
  </si>
  <si>
    <t>DTE2053402010023</t>
  </si>
  <si>
    <t>Đào Khánh</t>
  </si>
  <si>
    <t>DTE2053402010024</t>
  </si>
  <si>
    <t>DTE2053402010163</t>
  </si>
  <si>
    <t>DTE2053402010048</t>
  </si>
  <si>
    <t>Trương Tiến</t>
  </si>
  <si>
    <t>DTE2053402010029</t>
  </si>
  <si>
    <t>DTE2053402010028</t>
  </si>
  <si>
    <t>DTE2053402010190</t>
  </si>
  <si>
    <t>DTE2053402010046</t>
  </si>
  <si>
    <t>DTE2053402010127</t>
  </si>
  <si>
    <t>Ngô Dương</t>
  </si>
  <si>
    <t>DTE2053402010056</t>
  </si>
  <si>
    <t>Nguyễn Thị Phụng</t>
  </si>
  <si>
    <t>DTE2053402010061</t>
  </si>
  <si>
    <t>Chẩu Thu</t>
  </si>
  <si>
    <t>DTE2053402010132</t>
  </si>
  <si>
    <t>DTE2053402010063</t>
  </si>
  <si>
    <t>DTE2053402010036</t>
  </si>
  <si>
    <t>DTE2053402010185</t>
  </si>
  <si>
    <t>Hà Phương</t>
  </si>
  <si>
    <t>DTE2053402010143</t>
  </si>
  <si>
    <t>Lao Thị Hương</t>
  </si>
  <si>
    <t>DTE2053402010037</t>
  </si>
  <si>
    <t>DTE2053402010040</t>
  </si>
  <si>
    <t>DTE2053402010041</t>
  </si>
  <si>
    <t>DTE2053402010148</t>
  </si>
  <si>
    <t>DTE2053402010186</t>
  </si>
  <si>
    <t>DTE2053402010152</t>
  </si>
  <si>
    <t>Trần Kiều</t>
  </si>
  <si>
    <t>DTE2053402010042</t>
  </si>
  <si>
    <t>DTE2053402010062</t>
  </si>
  <si>
    <t>DTE2053402010066</t>
  </si>
  <si>
    <t>Dương Quốc</t>
  </si>
  <si>
    <t>DTE2053402010071</t>
  </si>
  <si>
    <t>Tạ Thị Hải</t>
  </si>
  <si>
    <t>DTE2053402010074</t>
  </si>
  <si>
    <t>DTE2053402010077</t>
  </si>
  <si>
    <t>Lê Quốc</t>
  </si>
  <si>
    <t>DTE2053402010058</t>
  </si>
  <si>
    <t>DTE2053402010182</t>
  </si>
  <si>
    <t>DTE2053402010184</t>
  </si>
  <si>
    <t>DTE2053402010088</t>
  </si>
  <si>
    <t>Nguyễn Huệ Minh</t>
  </si>
  <si>
    <t>DTE2053402010171</t>
  </si>
  <si>
    <t>Phạm Huy</t>
  </si>
  <si>
    <t>DTE2053402010090</t>
  </si>
  <si>
    <t>Dương Hữu</t>
  </si>
  <si>
    <t>DTE2053402010091</t>
  </si>
  <si>
    <t>DTE2053402010093</t>
  </si>
  <si>
    <t>DTE2053402010094</t>
  </si>
  <si>
    <t>DTE2053402010168</t>
  </si>
  <si>
    <t>DTE2053402010106</t>
  </si>
  <si>
    <t>DTE2053402010110</t>
  </si>
  <si>
    <t>DTE2053402010183</t>
  </si>
  <si>
    <t xml:space="preserve">Lâm Mạnh </t>
  </si>
  <si>
    <t>DTE2053402010021</t>
  </si>
  <si>
    <t>Vương Thị Ngọc</t>
  </si>
  <si>
    <t>DTE2053402010170</t>
  </si>
  <si>
    <t>Cao Khánh</t>
  </si>
  <si>
    <t>DTE2053402010022</t>
  </si>
  <si>
    <t>Lê Khánh</t>
  </si>
  <si>
    <t>DTE2053402010113</t>
  </si>
  <si>
    <t>Nguyễn Thị Trúc</t>
  </si>
  <si>
    <t>DTE2053402010116</t>
  </si>
  <si>
    <t>Ngô Trần Tiến</t>
  </si>
  <si>
    <t>DTE2053402010117</t>
  </si>
  <si>
    <t>DTE2053402010118</t>
  </si>
  <si>
    <t>Đinh Thị Lê</t>
  </si>
  <si>
    <t>DTE2053402010172</t>
  </si>
  <si>
    <t>DTE2053402010065</t>
  </si>
  <si>
    <t>Tô Thị Thu</t>
  </si>
  <si>
    <t>DTE2053402010055</t>
  </si>
  <si>
    <t>Lê Đức</t>
  </si>
  <si>
    <t>DTE2053402010121</t>
  </si>
  <si>
    <t xml:space="preserve">Ma Hoài </t>
  </si>
  <si>
    <t>DTE2053402010126</t>
  </si>
  <si>
    <t>DTE2053402010128</t>
  </si>
  <si>
    <t>Nông Uyển</t>
  </si>
  <si>
    <t>DTE2053402010131</t>
  </si>
  <si>
    <t>DTE2053402010167</t>
  </si>
  <si>
    <t>Vi Trung</t>
  </si>
  <si>
    <t>DTE2053402010133</t>
  </si>
  <si>
    <t>DTE2053402010189</t>
  </si>
  <si>
    <t>Vilayphone</t>
  </si>
  <si>
    <t>Sayphone</t>
  </si>
  <si>
    <t>DTE2053402010164</t>
  </si>
  <si>
    <t>Mạch Thị Phương</t>
  </si>
  <si>
    <t>DTE2053402010155</t>
  </si>
  <si>
    <t>Đỗ Quang</t>
  </si>
  <si>
    <t>DTE2053402010140</t>
  </si>
  <si>
    <t>DTE2053402010188</t>
  </si>
  <si>
    <t>Phetaloun</t>
  </si>
  <si>
    <t>DTE2053402010181</t>
  </si>
  <si>
    <t>DTE2053402010158</t>
  </si>
  <si>
    <t>DTE2053402010166</t>
  </si>
  <si>
    <t>DTE2053402010045</t>
  </si>
  <si>
    <t>Yêu</t>
  </si>
  <si>
    <t>DTE2153402010030</t>
  </si>
  <si>
    <t>DTE2153402010165</t>
  </si>
  <si>
    <t>Đinh Thị Quỳnh</t>
  </si>
  <si>
    <t>DTE2153402010171</t>
  </si>
  <si>
    <t>DTE2153402010021</t>
  </si>
  <si>
    <t>Hoàng Huy</t>
  </si>
  <si>
    <t>DTE2153402010048</t>
  </si>
  <si>
    <t>Nông Thị Minh</t>
  </si>
  <si>
    <t>DTE2153402010010</t>
  </si>
  <si>
    <t>Bàn Ngọc</t>
  </si>
  <si>
    <t>DTE2153402010004</t>
  </si>
  <si>
    <t>DTE2153402010170</t>
  </si>
  <si>
    <t>DTE2153402010057</t>
  </si>
  <si>
    <t>DTE2153402010161</t>
  </si>
  <si>
    <t>DTE2153402010022</t>
  </si>
  <si>
    <t>DTE2153402010049</t>
  </si>
  <si>
    <t>Lưu Đức</t>
  </si>
  <si>
    <t>DTE2153402010023</t>
  </si>
  <si>
    <t>DTE2153402010016</t>
  </si>
  <si>
    <t>DTE2153402010067</t>
  </si>
  <si>
    <t>Đại</t>
  </si>
  <si>
    <t>DTE2153402010056</t>
  </si>
  <si>
    <t>Mai Phạm Thế</t>
  </si>
  <si>
    <t>DTE2153402010173</t>
  </si>
  <si>
    <t>DTE2153402010149</t>
  </si>
  <si>
    <t>DTE2153402010002</t>
  </si>
  <si>
    <t>DTE2153402010024</t>
  </si>
  <si>
    <t>DTE2153402010025</t>
  </si>
  <si>
    <t>DTE2153402010031</t>
  </si>
  <si>
    <t>DTE2153402010069</t>
  </si>
  <si>
    <t>Lèng Thị</t>
  </si>
  <si>
    <t>DTE2153402010063</t>
  </si>
  <si>
    <t>DTE2153402010054</t>
  </si>
  <si>
    <t>DTE2153402010070</t>
  </si>
  <si>
    <t>DTE2153402010044</t>
  </si>
  <si>
    <t>Hoàng Nguyễn Mạnh</t>
  </si>
  <si>
    <t>DTE2153402010050</t>
  </si>
  <si>
    <t>DTE2153402010008</t>
  </si>
  <si>
    <t>DTE2153402010006</t>
  </si>
  <si>
    <t>DTE2153402010032</t>
  </si>
  <si>
    <t>Đoàn Bích</t>
  </si>
  <si>
    <t>DTE2153402010026</t>
  </si>
  <si>
    <t>DTE2153402010043</t>
  </si>
  <si>
    <t>DTE2153402010167</t>
  </si>
  <si>
    <t>DTE2153402010033</t>
  </si>
  <si>
    <t>DTE2153402010012</t>
  </si>
  <si>
    <t>DTE2153402010053</t>
  </si>
  <si>
    <t>Phan Mỹ</t>
  </si>
  <si>
    <t>DTE2153402010051</t>
  </si>
  <si>
    <t>Trần Lê Phương</t>
  </si>
  <si>
    <t>DTE2153402010007</t>
  </si>
  <si>
    <t>DTE2153402010168</t>
  </si>
  <si>
    <t>DTE2153402010017</t>
  </si>
  <si>
    <t>May</t>
  </si>
  <si>
    <t>DTE2153402010015</t>
  </si>
  <si>
    <t>Đỗ Trà</t>
  </si>
  <si>
    <t>Mi</t>
  </si>
  <si>
    <t>DTE2153402010176</t>
  </si>
  <si>
    <t>Nguyễn Lê</t>
  </si>
  <si>
    <t>DTE2153402010160</t>
  </si>
  <si>
    <t>DTE2153402010064</t>
  </si>
  <si>
    <t>Lao Thị</t>
  </si>
  <si>
    <t>DTE2153402010018</t>
  </si>
  <si>
    <t>DTE2153402010058</t>
  </si>
  <si>
    <t>DTE2153402010027</t>
  </si>
  <si>
    <t>La Thị Bảo</t>
  </si>
  <si>
    <t>DTE2153402010036</t>
  </si>
  <si>
    <t>DTE2153402010034</t>
  </si>
  <si>
    <t>DTE2153402010037</t>
  </si>
  <si>
    <t>DTE2153402010028</t>
  </si>
  <si>
    <t>Vũ Việt</t>
  </si>
  <si>
    <t>DTE2153402010001</t>
  </si>
  <si>
    <t>Cao Huy Bảo</t>
  </si>
  <si>
    <t>DTE2153402010154</t>
  </si>
  <si>
    <t>Bùi Quang</t>
  </si>
  <si>
    <t>DTE2153402010038</t>
  </si>
  <si>
    <t>DTE2153402010035</t>
  </si>
  <si>
    <t>DTE2153402010071</t>
  </si>
  <si>
    <t>DTE2153402010045</t>
  </si>
  <si>
    <t>DTE2153402010159</t>
  </si>
  <si>
    <t>DTE2153402010019</t>
  </si>
  <si>
    <t>Đào Kim</t>
  </si>
  <si>
    <t>DTE2153402010046</t>
  </si>
  <si>
    <t>DTE2153402010029</t>
  </si>
  <si>
    <t>Đỗ Thị Thu</t>
  </si>
  <si>
    <t>DTE2153402010039</t>
  </si>
  <si>
    <t>Ngô Huyền</t>
  </si>
  <si>
    <t>DTE2153402010060</t>
  </si>
  <si>
    <t>Lê Thị Việt</t>
  </si>
  <si>
    <t>DTE2153402010003</t>
  </si>
  <si>
    <t>DTE2153402010055</t>
  </si>
  <si>
    <t>DTE2153402010005</t>
  </si>
  <si>
    <t>DTE2153402010014</t>
  </si>
  <si>
    <t>Tăng Đình</t>
  </si>
  <si>
    <t>DTE2153402010040</t>
  </si>
  <si>
    <t>Hà Thị Ngọc</t>
  </si>
  <si>
    <t>DTE2153402010041</t>
  </si>
  <si>
    <t>Nguyễn Trần Khánh</t>
  </si>
  <si>
    <t>DTE2153402010042</t>
  </si>
  <si>
    <t>DTE2153402010169</t>
  </si>
  <si>
    <t>Đào Thị Quỳnh</t>
  </si>
  <si>
    <t>DTE2153402010094</t>
  </si>
  <si>
    <t>DTE2153402010077</t>
  </si>
  <si>
    <t>DTE2153402010157</t>
  </si>
  <si>
    <t>DTE2153402010148</t>
  </si>
  <si>
    <t>DTE2153402010109</t>
  </si>
  <si>
    <t>DTE2153402010144</t>
  </si>
  <si>
    <t>DTE2153402010098</t>
  </si>
  <si>
    <t>DTE2153402010110</t>
  </si>
  <si>
    <t>Đoàn Kiều Linh</t>
  </si>
  <si>
    <t>DTE2153402010116</t>
  </si>
  <si>
    <t>DTE2153402010140</t>
  </si>
  <si>
    <t>Nguyễn Kiên</t>
  </si>
  <si>
    <t>DTE2153402010093</t>
  </si>
  <si>
    <t>DTE2153402010075</t>
  </si>
  <si>
    <t>DTE2153402010099</t>
  </si>
  <si>
    <t>DTE2153402010141</t>
  </si>
  <si>
    <t>Đỗ Phạm Hồng</t>
  </si>
  <si>
    <t>DTE2153402010080</t>
  </si>
  <si>
    <t>Bế Hoàng</t>
  </si>
  <si>
    <t>DTE2153402010100</t>
  </si>
  <si>
    <t>Ngô Trung</t>
  </si>
  <si>
    <t>DTE2153402010085</t>
  </si>
  <si>
    <t>DTE2153402010082</t>
  </si>
  <si>
    <t>DTE2153402010108</t>
  </si>
  <si>
    <t>DTE2153402010150</t>
  </si>
  <si>
    <t>DTE2153402010174</t>
  </si>
  <si>
    <t>DTE2153402010117</t>
  </si>
  <si>
    <t>DTE2153402010078</t>
  </si>
  <si>
    <t>DTE2153402010101</t>
  </si>
  <si>
    <t>Lưu Thị Kiều</t>
  </si>
  <si>
    <t>DTE2153402010132</t>
  </si>
  <si>
    <t>DTE2153402010181</t>
  </si>
  <si>
    <t>Nông Vân</t>
  </si>
  <si>
    <t>DTE2153402010120</t>
  </si>
  <si>
    <t>DTE2153402010133</t>
  </si>
  <si>
    <t>DTE2153402010179</t>
  </si>
  <si>
    <t>DTE2153402010072</t>
  </si>
  <si>
    <t>DTE2153402010134</t>
  </si>
  <si>
    <t>Mười</t>
  </si>
  <si>
    <t>DTE2153402010112</t>
  </si>
  <si>
    <t>Trần Trà</t>
  </si>
  <si>
    <t>DTE2153402010129</t>
  </si>
  <si>
    <t>Vi Thị Trà</t>
  </si>
  <si>
    <t>DTE2153402010113</t>
  </si>
  <si>
    <t>DTE2153402010136</t>
  </si>
  <si>
    <t>DTE2153402010118</t>
  </si>
  <si>
    <t>DTE2153402010114</t>
  </si>
  <si>
    <t>Bùi Thị Thúy</t>
  </si>
  <si>
    <t>DTE2153402010083</t>
  </si>
  <si>
    <t>Hoàng Thị Yến</t>
  </si>
  <si>
    <t>DTE2153402010158</t>
  </si>
  <si>
    <t>DTE2153402010095</t>
  </si>
  <si>
    <t>DTE2153402010122</t>
  </si>
  <si>
    <t>DTE2153402010102</t>
  </si>
  <si>
    <t>DTE2153402010073</t>
  </si>
  <si>
    <t>Vũ Hà</t>
  </si>
  <si>
    <t>DTE2153402010180</t>
  </si>
  <si>
    <t>DTE2153402010123</t>
  </si>
  <si>
    <t>Ngô Thị Lan</t>
  </si>
  <si>
    <t>DTE2153402010076</t>
  </si>
  <si>
    <t>DTE2153402010138</t>
  </si>
  <si>
    <t>DTE2153402010103</t>
  </si>
  <si>
    <t>DTE2153402010087</t>
  </si>
  <si>
    <t>Lều Thị Phương</t>
  </si>
  <si>
    <t>DTE2153402010126</t>
  </si>
  <si>
    <t>DTE2153402010096</t>
  </si>
  <si>
    <t>Bùi Mạnh</t>
  </si>
  <si>
    <t>DTE2153402010125</t>
  </si>
  <si>
    <t>Hoàng Mạnh</t>
  </si>
  <si>
    <t>DTE2153402010104</t>
  </si>
  <si>
    <t>DTE2153402010156</t>
  </si>
  <si>
    <t>DTE2153402010151</t>
  </si>
  <si>
    <t>Hoa Thị</t>
  </si>
  <si>
    <t>Thuyết</t>
  </si>
  <si>
    <t>DTE2153402010166</t>
  </si>
  <si>
    <t>Diệp Thị Anh</t>
  </si>
  <si>
    <t>DTE2153402010105</t>
  </si>
  <si>
    <t>Đặng Kiều</t>
  </si>
  <si>
    <t>DTE2153402010139</t>
  </si>
  <si>
    <t>DTE2153402010130</t>
  </si>
  <si>
    <t>DTE2153402010115</t>
  </si>
  <si>
    <t>DTE2153402010106</t>
  </si>
  <si>
    <t>Khương Thị Bảo</t>
  </si>
  <si>
    <t>DTE2153402010177</t>
  </si>
  <si>
    <t>DTE2153402010089</t>
  </si>
  <si>
    <t>Nghiêm Minh</t>
  </si>
  <si>
    <t>DTE2153402010131</t>
  </si>
  <si>
    <t>Châm Công</t>
  </si>
  <si>
    <t>DTE2153402010090</t>
  </si>
  <si>
    <t>DTE2153402010074</t>
  </si>
  <si>
    <t>Phạm Doãn</t>
  </si>
  <si>
    <t>DTE2153402010091</t>
  </si>
  <si>
    <t>Quản Thị Thảo</t>
  </si>
  <si>
    <t>DTE2153402010084</t>
  </si>
  <si>
    <t>Đoàn Thị Bằng</t>
  </si>
  <si>
    <t>DTE2153402010178</t>
  </si>
  <si>
    <t>Phùng Tiến</t>
  </si>
  <si>
    <t>DTE2153402010147</t>
  </si>
  <si>
    <t>DTE2153402010081</t>
  </si>
  <si>
    <t>DTE2153402010127</t>
  </si>
  <si>
    <t>DTE2153402010092</t>
  </si>
  <si>
    <t xml:space="preserve">Nông Thị </t>
  </si>
  <si>
    <t>K16 LKT</t>
  </si>
  <si>
    <t>DTE1953801070026</t>
  </si>
  <si>
    <t>Đỗ Hoàng Hải</t>
  </si>
  <si>
    <t xml:space="preserve">Tốt </t>
  </si>
  <si>
    <t>DTE1953801070038</t>
  </si>
  <si>
    <t>Kim Thị Hải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</si>
  <si>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</si>
  <si>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</si>
  <si>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</si>
  <si>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</si>
  <si>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</si>
  <si>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</si>
  <si>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</si>
  <si>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</si>
  <si>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DTE1953801070043</t>
  </si>
  <si>
    <t>DTE1953801070071</t>
  </si>
  <si>
    <t>Hà Minh</t>
  </si>
  <si>
    <t>DTE1953801070063</t>
  </si>
  <si>
    <t>Trương Hải</t>
  </si>
  <si>
    <t>Chuyền</t>
  </si>
  <si>
    <t>DTE1953801070075</t>
  </si>
  <si>
    <t>Chung Đức</t>
  </si>
  <si>
    <t>DTE1953801070078</t>
  </si>
  <si>
    <t>DTE1953801070039</t>
  </si>
  <si>
    <t>DTE1953801070004</t>
  </si>
  <si>
    <t>DTE1953801070033</t>
  </si>
  <si>
    <t>DTE1953801070057</t>
  </si>
  <si>
    <t>Chu Khương</t>
  </si>
  <si>
    <t>DTE1953801070044</t>
  </si>
  <si>
    <t>DTE1953801070029</t>
  </si>
  <si>
    <t>DTE1953801070027</t>
  </si>
  <si>
    <t xml:space="preserve">Lê Tuấn </t>
  </si>
  <si>
    <t>DTE1953801070050</t>
  </si>
  <si>
    <t>kém</t>
  </si>
  <si>
    <t>DTE1953801070005</t>
  </si>
  <si>
    <t>Lê Mỹ Nguyệt</t>
  </si>
  <si>
    <t>DTE1953801070066</t>
  </si>
  <si>
    <t>Vũ Thanh</t>
  </si>
  <si>
    <t>DTE1953801070060</t>
  </si>
  <si>
    <t>Trương Thị Mai</t>
  </si>
  <si>
    <t>DTE1953801070058</t>
  </si>
  <si>
    <t>Cù Huy</t>
  </si>
  <si>
    <t>DTE1953801070046</t>
  </si>
  <si>
    <t>DTE1953801070018</t>
  </si>
  <si>
    <t>Khôi</t>
  </si>
  <si>
    <t>DTE1953801070051</t>
  </si>
  <si>
    <t>DTE1953801070007</t>
  </si>
  <si>
    <t>DTE1953801070076</t>
  </si>
  <si>
    <t>Địch Xuân</t>
  </si>
  <si>
    <t>DTE1953801070032</t>
  </si>
  <si>
    <t xml:space="preserve">Lã Khánh </t>
  </si>
  <si>
    <t>DTE1953801070049</t>
  </si>
  <si>
    <t>Nguyễn Hoa</t>
  </si>
  <si>
    <t>DTE1953801070042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</si>
  <si>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</si>
  <si>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</si>
  <si>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</si>
  <si>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</si>
  <si>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</si>
  <si>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</si>
  <si>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</si>
  <si>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</si>
  <si>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</si>
  <si>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</si>
  <si>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Nhất</t>
  </si>
  <si>
    <t>DTE1953801070080</t>
  </si>
  <si>
    <t>DTE1953801070021</t>
  </si>
  <si>
    <t>Tạ Thị Hồng</t>
  </si>
  <si>
    <t>DTE1953801070070</t>
  </si>
  <si>
    <t>DTE1953801070009</t>
  </si>
  <si>
    <t>DTE1953801070073</t>
  </si>
  <si>
    <t>DTE1953801070010</t>
  </si>
  <si>
    <t>DTE1953801070072</t>
  </si>
  <si>
    <t>Lý Văn</t>
  </si>
  <si>
    <t>DTE1953801070011</t>
  </si>
  <si>
    <t>Ma Lương</t>
  </si>
  <si>
    <t>DTE1953801070077</t>
  </si>
  <si>
    <t>DTE1953801070022</t>
  </si>
  <si>
    <t>DTE1953801070054</t>
  </si>
  <si>
    <t>Phan Thị Thanh</t>
  </si>
  <si>
    <t>DTE1953801070031</t>
  </si>
  <si>
    <t>Chu Hoàng</t>
  </si>
  <si>
    <t>DTE1953801070023</t>
  </si>
  <si>
    <t>Đỗ Tuấn</t>
  </si>
  <si>
    <t>DTE1953801070012</t>
  </si>
  <si>
    <t>DTE1953801070035</t>
  </si>
  <si>
    <t>DTE1953801070037</t>
  </si>
  <si>
    <t>DTE1953801070013</t>
  </si>
  <si>
    <t xml:space="preserve">Khá </t>
  </si>
  <si>
    <t>DTE1953801070045</t>
  </si>
  <si>
    <t>DTE1953801070062</t>
  </si>
  <si>
    <t>Đinh Thị Tường</t>
  </si>
  <si>
    <t>DTE1953801070052</t>
  </si>
  <si>
    <t>Hà Văn</t>
  </si>
  <si>
    <t>DTE1953801070014</t>
  </si>
  <si>
    <t>Mai Ánh</t>
  </si>
  <si>
    <t>DTE1953801070055</t>
  </si>
  <si>
    <t>Triệu Như</t>
  </si>
  <si>
    <t>Ý</t>
  </si>
  <si>
    <t>DTE1953801070065</t>
  </si>
  <si>
    <t>Chử Hoàng Phi</t>
  </si>
  <si>
    <t>DTE1953801070056</t>
  </si>
  <si>
    <t>DTE1953404030002</t>
  </si>
  <si>
    <t>DTE2053801070161</t>
  </si>
  <si>
    <t>Bàn Thị Quỳnh</t>
  </si>
  <si>
    <t>DTE2053801070048</t>
  </si>
  <si>
    <t>Lý Thị Diệp</t>
  </si>
  <si>
    <t>DTE2053801070049</t>
  </si>
  <si>
    <t>Nguyễn Cao Hoàng</t>
  </si>
  <si>
    <t>DTE2053403010347</t>
  </si>
  <si>
    <t>Trần Đoàn Lâm</t>
  </si>
  <si>
    <t>DTE2053801070027</t>
  </si>
  <si>
    <t>DTE2053801070004</t>
  </si>
  <si>
    <t>Phạm Thị Khánh</t>
  </si>
  <si>
    <t>DTE2053801070001</t>
  </si>
  <si>
    <t>Lương Linh</t>
  </si>
  <si>
    <t>DTE2053801070005</t>
  </si>
  <si>
    <t>DTE2053801070034</t>
  </si>
  <si>
    <t>DTE2053801070002</t>
  </si>
  <si>
    <t xml:space="preserve">Sầm Văn </t>
  </si>
  <si>
    <t>Duẩn</t>
  </si>
  <si>
    <t>DTE2053801070007</t>
  </si>
  <si>
    <t>Phùng Thị Kiều</t>
  </si>
  <si>
    <t>DTE2053801070038</t>
  </si>
  <si>
    <t xml:space="preserve">Trịnh Kế </t>
  </si>
  <si>
    <t>DTE2053801070156</t>
  </si>
  <si>
    <t>DTE2053801070149</t>
  </si>
  <si>
    <t>DTE2053801070011</t>
  </si>
  <si>
    <t>Thân Mỹ</t>
  </si>
  <si>
    <t>DTE2053801070154</t>
  </si>
  <si>
    <t xml:space="preserve">Lăng Khánh </t>
  </si>
  <si>
    <t>DTE2053801070152</t>
  </si>
  <si>
    <t xml:space="preserve">Đoàn Thu </t>
  </si>
  <si>
    <t>DTE2053801070148</t>
  </si>
  <si>
    <t>DTE2053801070091</t>
  </si>
  <si>
    <t>Đàm Ngọc</t>
  </si>
  <si>
    <t>DTE2053801070089</t>
  </si>
  <si>
    <t xml:space="preserve">Vũ Văn </t>
  </si>
  <si>
    <t>DTE2053801070160</t>
  </si>
  <si>
    <t>Âu Đình</t>
  </si>
  <si>
    <t>DTE2053801070099</t>
  </si>
  <si>
    <t>Chu Tuấn</t>
  </si>
  <si>
    <t>DTE2053801070155</t>
  </si>
  <si>
    <t>DTE2053801070150</t>
  </si>
  <si>
    <t>Tạ Tuấn</t>
  </si>
  <si>
    <t>DTE2053801070151</t>
  </si>
  <si>
    <t>DTE2053801070108</t>
  </si>
  <si>
    <t xml:space="preserve">Lý Bích </t>
  </si>
  <si>
    <t>DTE2053801070028</t>
  </si>
  <si>
    <t>DTE2053801070016</t>
  </si>
  <si>
    <t>Nguyễn Thị Lê</t>
  </si>
  <si>
    <t>DTE2053801070032</t>
  </si>
  <si>
    <t>Ma Hồng</t>
  </si>
  <si>
    <t>DTE2053801070115</t>
  </si>
  <si>
    <t>Nguyễn Lý Nguyên</t>
  </si>
  <si>
    <t>DTE2053801070019</t>
  </si>
  <si>
    <t xml:space="preserve">Khúc Văn </t>
  </si>
  <si>
    <t>Quảng</t>
  </si>
  <si>
    <t>DTE2053801070162</t>
  </si>
  <si>
    <t>DTE2053801070158</t>
  </si>
  <si>
    <t>Phạm Đình</t>
  </si>
  <si>
    <t>DTE2053801070040</t>
  </si>
  <si>
    <t>Lê Thị Như</t>
  </si>
  <si>
    <t>DTE2053801070043</t>
  </si>
  <si>
    <t>Đỗ Mai</t>
  </si>
  <si>
    <t>DTE2053801070033</t>
  </si>
  <si>
    <t>Hồ Văn</t>
  </si>
  <si>
    <t>DTE2053801070130</t>
  </si>
  <si>
    <t>DTE2053801070157</t>
  </si>
  <si>
    <t>DTE2053801070041</t>
  </si>
  <si>
    <t>Lương Đình</t>
  </si>
  <si>
    <t>DTE2053801070159</t>
  </si>
  <si>
    <t xml:space="preserve">Nguyễn Huyền </t>
  </si>
  <si>
    <t>DTE2053801070146</t>
  </si>
  <si>
    <t>Nhâm Hoàng</t>
  </si>
  <si>
    <t>DTE2053404030075</t>
  </si>
  <si>
    <t>DTE2053404030082</t>
  </si>
  <si>
    <t>Cần</t>
  </si>
  <si>
    <t>DTE2053404030072</t>
  </si>
  <si>
    <t xml:space="preserve">Lưu Thị </t>
  </si>
  <si>
    <t>DTE2053404030080</t>
  </si>
  <si>
    <t>DTE2053404030057</t>
  </si>
  <si>
    <t>DTE2053404030036</t>
  </si>
  <si>
    <t>DTE2053404030070</t>
  </si>
  <si>
    <t>DTE2053404030010</t>
  </si>
  <si>
    <t>DTE2053404030043</t>
  </si>
  <si>
    <t>Lèng Xuân</t>
  </si>
  <si>
    <t>DTE2053404030037</t>
  </si>
  <si>
    <t>DTE2053404030054</t>
  </si>
  <si>
    <t xml:space="preserve">Nguyễn Tuấn </t>
  </si>
  <si>
    <t>DTE2053404030044</t>
  </si>
  <si>
    <t>Nguyễn Đăng</t>
  </si>
  <si>
    <t>DTE2053404030073</t>
  </si>
  <si>
    <t>Hà Linh</t>
  </si>
  <si>
    <t>DTE2053404030068</t>
  </si>
  <si>
    <t>DTE2053404030077</t>
  </si>
  <si>
    <t>DTE2053404030011</t>
  </si>
  <si>
    <t>DTE2053404030056</t>
  </si>
  <si>
    <t>DTE2053404030076</t>
  </si>
  <si>
    <t>DTE2053404030085</t>
  </si>
  <si>
    <t>DTE2053404030018</t>
  </si>
  <si>
    <t>Dương Công</t>
  </si>
  <si>
    <t>DTE2053404030022</t>
  </si>
  <si>
    <t>La Thị Hoài</t>
  </si>
  <si>
    <t>DTE2053404030055</t>
  </si>
  <si>
    <t>DTE2053404030067</t>
  </si>
  <si>
    <t>DTE2053404030083</t>
  </si>
  <si>
    <t>DTE2053403010223</t>
  </si>
  <si>
    <t>DTE2053404030027</t>
  </si>
  <si>
    <t>DTE2053404030028</t>
  </si>
  <si>
    <t>DTE2053404030087</t>
  </si>
  <si>
    <t>DTE2053404030074</t>
  </si>
  <si>
    <t>DTE2053404030069</t>
  </si>
  <si>
    <t xml:space="preserve">Hoàng Thị Huyền </t>
  </si>
  <si>
    <t>DTE2053404030030</t>
  </si>
  <si>
    <t>DTE2053404030086</t>
  </si>
  <si>
    <t>DTE2053404030025</t>
  </si>
  <si>
    <t>DTE2153801070019</t>
  </si>
  <si>
    <t>DTE2153801070043</t>
  </si>
  <si>
    <t>DTE2153801070058</t>
  </si>
  <si>
    <t>Phạm Thị Vân</t>
  </si>
  <si>
    <t>DTE2153801070009</t>
  </si>
  <si>
    <t>DTE2153801070065</t>
  </si>
  <si>
    <t>DTE2153801070020</t>
  </si>
  <si>
    <t>DTE2153801070018</t>
  </si>
  <si>
    <t>DTE2153801070038</t>
  </si>
  <si>
    <t>Hứa Minh</t>
  </si>
  <si>
    <t>DTE2153801070069</t>
  </si>
  <si>
    <t>Cao Thị Hương</t>
  </si>
  <si>
    <t>DTE2153801070013</t>
  </si>
  <si>
    <t>DTE2153801070057</t>
  </si>
  <si>
    <t>DTE2153801070085</t>
  </si>
  <si>
    <t>Dương Trung</t>
  </si>
  <si>
    <t>DTE2153801070044</t>
  </si>
  <si>
    <t>DTE2153801070035</t>
  </si>
  <si>
    <t>DTE2153801070045</t>
  </si>
  <si>
    <t>DTE2153801070001</t>
  </si>
  <si>
    <t xml:space="preserve">Trần Mai </t>
  </si>
  <si>
    <t>DTE2153801070056</t>
  </si>
  <si>
    <t>DTE2153801070030</t>
  </si>
  <si>
    <t>DTE2153801070039</t>
  </si>
  <si>
    <t>DTE2153801070023</t>
  </si>
  <si>
    <t>Lượng</t>
  </si>
  <si>
    <t>DTE2153801070027</t>
  </si>
  <si>
    <t>DTE2153801070004</t>
  </si>
  <si>
    <t>DTE2153801070015</t>
  </si>
  <si>
    <t>DTE2153801070036</t>
  </si>
  <si>
    <t>DTE2153801070029</t>
  </si>
  <si>
    <t xml:space="preserve">Nguyễn Mạnh </t>
  </si>
  <si>
    <t>DTE2153801070006</t>
  </si>
  <si>
    <t>DTE2153801070024</t>
  </si>
  <si>
    <t>DTE2153801070011</t>
  </si>
  <si>
    <t>DTE2153801070007</t>
  </si>
  <si>
    <t>DTE2153801070014</t>
  </si>
  <si>
    <t>Quyết</t>
  </si>
  <si>
    <t>DTE2153801070040</t>
  </si>
  <si>
    <t>Tếnh</t>
  </si>
  <si>
    <t>DTE2153801070002</t>
  </si>
  <si>
    <t>Lê Diên</t>
  </si>
  <si>
    <t>DTE2153801070042</t>
  </si>
  <si>
    <t>DTE2153801070073</t>
  </si>
  <si>
    <t>Vì Thị</t>
  </si>
  <si>
    <t>DTE2153801070016</t>
  </si>
  <si>
    <t>DTE2153801070080</t>
  </si>
  <si>
    <t>DTE2153801070037</t>
  </si>
  <si>
    <t>DTE2153801070068</t>
  </si>
  <si>
    <t>DTE2153801070064</t>
  </si>
  <si>
    <t>DTE2153801070041</t>
  </si>
  <si>
    <t>Đàm Tùng</t>
  </si>
  <si>
    <t>DTE2153801070083</t>
  </si>
  <si>
    <t>Lương Thế</t>
  </si>
  <si>
    <t>DTE2153801070025</t>
  </si>
  <si>
    <t>DTE2153801070084</t>
  </si>
  <si>
    <t>DTE2153801070026</t>
  </si>
  <si>
    <t>Tô Hà Vi</t>
  </si>
  <si>
    <t>DTE2153801070099</t>
  </si>
  <si>
    <t>DTE2153801070053</t>
  </si>
  <si>
    <t>DTE2153801070005</t>
  </si>
  <si>
    <t>DTE2153801070090</t>
  </si>
  <si>
    <t>DTE2153801070070</t>
  </si>
  <si>
    <t>Hà Trần Minh</t>
  </si>
  <si>
    <t>DTE2153801070076</t>
  </si>
  <si>
    <t>Ngô Mỹ</t>
  </si>
  <si>
    <t>DTE2153801070071</t>
  </si>
  <si>
    <t>DTE2153801070059</t>
  </si>
  <si>
    <t>Giá Hoàng Ngọc</t>
  </si>
  <si>
    <t>DTE2153801070055</t>
  </si>
  <si>
    <t>DTE2153801070021</t>
  </si>
  <si>
    <t>DTE2153801070101</t>
  </si>
  <si>
    <t>Hà Đoàn Trung</t>
  </si>
  <si>
    <t>DTE2153801070012</t>
  </si>
  <si>
    <t>DTE2153801070096</t>
  </si>
  <si>
    <t>DTE2153801070008</t>
  </si>
  <si>
    <t>Mai Sinh</t>
  </si>
  <si>
    <t>Lê Thị Lan</t>
  </si>
  <si>
    <t>DTE2153801070003</t>
  </si>
  <si>
    <t>Phan Diệu</t>
  </si>
  <si>
    <t>DTE2153801070031</t>
  </si>
  <si>
    <t>DTE2153801070078</t>
  </si>
  <si>
    <t>DTE2153801070086</t>
  </si>
  <si>
    <t>DTE2153801070092</t>
  </si>
  <si>
    <t>DTE2153801070087</t>
  </si>
  <si>
    <t>DTE2153801070061</t>
  </si>
  <si>
    <t>Dương Đình</t>
  </si>
  <si>
    <t>Phú</t>
  </si>
  <si>
    <t>DTE2153801070094</t>
  </si>
  <si>
    <t>Hoàng Duy</t>
  </si>
  <si>
    <t>Quyến</t>
  </si>
  <si>
    <t>DTE2153801070063</t>
  </si>
  <si>
    <t>Bùi Như</t>
  </si>
  <si>
    <t>DTE2153801070052</t>
  </si>
  <si>
    <t>Phan Vân</t>
  </si>
  <si>
    <t>DTE2153801070033</t>
  </si>
  <si>
    <t>DTE2153801070049</t>
  </si>
  <si>
    <t>DTE2153801070074</t>
  </si>
  <si>
    <t>DTE2153801070022</t>
  </si>
  <si>
    <t>DTE2153801070095</t>
  </si>
  <si>
    <t>Đoàn Ngân</t>
  </si>
  <si>
    <t>DTE2153801070100</t>
  </si>
  <si>
    <t>Bạc Cẩm</t>
  </si>
  <si>
    <t>DTE2153801070034</t>
  </si>
  <si>
    <t>Phan Nguyễn Đức</t>
  </si>
  <si>
    <t>DTE2153801070017</t>
  </si>
  <si>
    <t>Ma Thị Cẩm</t>
  </si>
  <si>
    <t>DTE2153801070081</t>
  </si>
  <si>
    <t>DTE2153801070046</t>
  </si>
  <si>
    <t>Phan Thu</t>
  </si>
  <si>
    <t>K18 QLC 1</t>
  </si>
  <si>
    <t>DTE2153404030002</t>
  </si>
  <si>
    <t>DTE2153404030008</t>
  </si>
  <si>
    <t>Mai Quỳnh</t>
  </si>
  <si>
    <t>DTE2153404030060</t>
  </si>
  <si>
    <t>DTE2153404030097</t>
  </si>
  <si>
    <t>Trịnh Quỳnh</t>
  </si>
  <si>
    <t>DTE2153404030026</t>
  </si>
  <si>
    <t>Nông Thị Mỹ</t>
  </si>
  <si>
    <t>DTE2153404030067</t>
  </si>
  <si>
    <t>DTE2153404030125</t>
  </si>
  <si>
    <t>DTE2153404030035</t>
  </si>
  <si>
    <t>Đặng Quỳnh</t>
  </si>
  <si>
    <t>DTE2153404030061</t>
  </si>
  <si>
    <t>DTE2153404030007</t>
  </si>
  <si>
    <t>DTE2153404030047</t>
  </si>
  <si>
    <t>DTE2153404030054</t>
  </si>
  <si>
    <t>DTE2153404030069</t>
  </si>
  <si>
    <t>DTE2153404030055</t>
  </si>
  <si>
    <t>DTE2153404030006</t>
  </si>
  <si>
    <t>DTE2153404030040</t>
  </si>
  <si>
    <t>Lê Thế</t>
  </si>
  <si>
    <t>DTE2153404030036</t>
  </si>
  <si>
    <t>DTE2153404030039</t>
  </si>
  <si>
    <t>DTE2153404030034</t>
  </si>
  <si>
    <t>DTE2153404030031</t>
  </si>
  <si>
    <t>DTE2153404030051</t>
  </si>
  <si>
    <t>Lê Mỹ</t>
  </si>
  <si>
    <t>DTE2153404030024</t>
  </si>
  <si>
    <t>Phí Thị Linh</t>
  </si>
  <si>
    <t>DTE2153404030049</t>
  </si>
  <si>
    <t>DTE2153404030062</t>
  </si>
  <si>
    <t>DTE2153404030003</t>
  </si>
  <si>
    <t>Từ Thị</t>
  </si>
  <si>
    <t>DTE2153404030030</t>
  </si>
  <si>
    <t>DTE2153404030070</t>
  </si>
  <si>
    <t>Ngô Thị Bích</t>
  </si>
  <si>
    <t>DTE2153404030056</t>
  </si>
  <si>
    <t>DTE2153404030016</t>
  </si>
  <si>
    <t>Phạm Hoàng Bảo</t>
  </si>
  <si>
    <t>DTE2153404030025</t>
  </si>
  <si>
    <t>DTE2153404030005</t>
  </si>
  <si>
    <t>DTE2153404030009</t>
  </si>
  <si>
    <t>Vũ Tiến</t>
  </si>
  <si>
    <t>DTE2153404030045</t>
  </si>
  <si>
    <t>DTE2153404030011</t>
  </si>
  <si>
    <t>Trương Quang</t>
  </si>
  <si>
    <t>DTE2153404030057</t>
  </si>
  <si>
    <t>DTE2153404030019</t>
  </si>
  <si>
    <t>DTE2153404030063</t>
  </si>
  <si>
    <t>Đặng Trần</t>
  </si>
  <si>
    <t>Tẫn</t>
  </si>
  <si>
    <t>DTE2153404030042</t>
  </si>
  <si>
    <t>DTE2153404030052</t>
  </si>
  <si>
    <t>Trương Thị Phương</t>
  </si>
  <si>
    <t>DTE2153404030021</t>
  </si>
  <si>
    <t>Vũ Thị Anh</t>
  </si>
  <si>
    <t>DTE2153404030071</t>
  </si>
  <si>
    <t>DTE2153404030041</t>
  </si>
  <si>
    <t>DTE2153404030020</t>
  </si>
  <si>
    <t>DTE2153404030038</t>
  </si>
  <si>
    <t>DTE2153404030058</t>
  </si>
  <si>
    <t>DTE2153404030018</t>
  </si>
  <si>
    <t>DTE2153404030028</t>
  </si>
  <si>
    <t>DTE2153404030059</t>
  </si>
  <si>
    <t>DTE2153404030043</t>
  </si>
  <si>
    <t>Nghiêm Xuân</t>
  </si>
  <si>
    <t>DTE2153404030053</t>
  </si>
  <si>
    <t>DTE2153404030113</t>
  </si>
  <si>
    <t>DTE2153404030083</t>
  </si>
  <si>
    <t xml:space="preserve">Nguyễn Diệu </t>
  </si>
  <si>
    <t>DTE2153404030015</t>
  </si>
  <si>
    <t>DTE2153404030079</t>
  </si>
  <si>
    <t>DTE2153404030085</t>
  </si>
  <si>
    <t>DTE2153404030120</t>
  </si>
  <si>
    <t>DTE2153404030066</t>
  </si>
  <si>
    <t>Đính</t>
  </si>
  <si>
    <t>DTE2153404030104</t>
  </si>
  <si>
    <t>DTE2153404030124</t>
  </si>
  <si>
    <t>Lý Thị Quỳnh</t>
  </si>
  <si>
    <t>DTE2153404030106</t>
  </si>
  <si>
    <t>DTE2153404030022</t>
  </si>
  <si>
    <t>DTE2153404030088</t>
  </si>
  <si>
    <t>DTE2153404030082</t>
  </si>
  <si>
    <t>DTE2153404030080</t>
  </si>
  <si>
    <t>Cao Thị Diệu</t>
  </si>
  <si>
    <t>DTE2153404030076</t>
  </si>
  <si>
    <t>Lăng Thị Mỹ</t>
  </si>
  <si>
    <t>DTE2153404030123</t>
  </si>
  <si>
    <t>DTE2153404030073</t>
  </si>
  <si>
    <t>DTE2153404030001</t>
  </si>
  <si>
    <t>Bùi Lê</t>
  </si>
  <si>
    <t>DTE2153404030115</t>
  </si>
  <si>
    <t>DTE2153404030017</t>
  </si>
  <si>
    <t>Ngô Lương</t>
  </si>
  <si>
    <t>DTE2153404030116</t>
  </si>
  <si>
    <t>Vũ Huyền</t>
  </si>
  <si>
    <t>DTE2153404030092</t>
  </si>
  <si>
    <t>DTE2153404030089</t>
  </si>
  <si>
    <t>DTE2153404030117</t>
  </si>
  <si>
    <t>Hứa Quỳnh</t>
  </si>
  <si>
    <t>DTE2153404030023</t>
  </si>
  <si>
    <t>DTE2153404030081</t>
  </si>
  <si>
    <t>DTE2153404030102</t>
  </si>
  <si>
    <t>DTE2153404030075</t>
  </si>
  <si>
    <t>Quế</t>
  </si>
  <si>
    <t>DTE2153404030068</t>
  </si>
  <si>
    <t>DTE2153404030094</t>
  </si>
  <si>
    <t>DTE2153404030098</t>
  </si>
  <si>
    <t>DTE2153404030121</t>
  </si>
  <si>
    <t>DTE2153404030064</t>
  </si>
  <si>
    <t>DTE2153404030110</t>
  </si>
  <si>
    <t xml:space="preserve">Đặng Thanh </t>
  </si>
  <si>
    <t>DTE2153404030099</t>
  </si>
  <si>
    <t>DTE2153404030014</t>
  </si>
  <si>
    <t>DTE2153404030065</t>
  </si>
  <si>
    <t>DTE2153404030100</t>
  </si>
  <si>
    <t>DTE2153404030093</t>
  </si>
  <si>
    <t>Ma Thị Huyền</t>
  </si>
  <si>
    <t>Vũ Duy</t>
  </si>
  <si>
    <t>DTE2153404030095</t>
  </si>
  <si>
    <t>DTE2153404030044</t>
  </si>
  <si>
    <t>Dương Bảo</t>
  </si>
  <si>
    <t>DTE2153404030096</t>
  </si>
  <si>
    <t>DTE2153404030101</t>
  </si>
  <si>
    <t>Trần Mai</t>
  </si>
  <si>
    <t>Phạm Tùng</t>
  </si>
  <si>
    <t>Hoàng Anh</t>
  </si>
  <si>
    <t>Hà Quang</t>
  </si>
  <si>
    <t>Hoàng Thị Lan</t>
  </si>
  <si>
    <t>Chương</t>
  </si>
  <si>
    <t>Bùi Trung</t>
  </si>
  <si>
    <t>DTE1955106050007</t>
  </si>
  <si>
    <t>Triệu Thùy</t>
  </si>
  <si>
    <t>DTE1955106050004</t>
  </si>
  <si>
    <t>DTE1955106050011</t>
  </si>
  <si>
    <t>DTE1953101010005</t>
  </si>
  <si>
    <t>Nông Đoàn Hồng</t>
  </si>
  <si>
    <t>DTE1953403010064</t>
  </si>
  <si>
    <t>DTE1955106050002</t>
  </si>
  <si>
    <t>DTE1955106050006</t>
  </si>
  <si>
    <t>DTE1953401150037</t>
  </si>
  <si>
    <t>DTE1955106050008</t>
  </si>
  <si>
    <t>DTE1955106050010</t>
  </si>
  <si>
    <t xml:space="preserve">Bùi Quốc </t>
  </si>
  <si>
    <t>DTE1955106050005</t>
  </si>
  <si>
    <t>Bùi Bảo</t>
  </si>
  <si>
    <t>DTE1953401010100</t>
  </si>
  <si>
    <t>DTE1953401010006</t>
  </si>
  <si>
    <t>Chí</t>
  </si>
  <si>
    <t>DTE1953401010008</t>
  </si>
  <si>
    <t>Lục Mạnh</t>
  </si>
  <si>
    <t>DTE1953401010097</t>
  </si>
  <si>
    <t>Ma Công</t>
  </si>
  <si>
    <t>DTE1953401010133</t>
  </si>
  <si>
    <t>DTE1953401010102</t>
  </si>
  <si>
    <t>DTE1953401010017</t>
  </si>
  <si>
    <t>DTE1953401010098</t>
  </si>
  <si>
    <t>DTE1953401010105</t>
  </si>
  <si>
    <t>DTE1953401010036</t>
  </si>
  <si>
    <t>DTE1953401010037</t>
  </si>
  <si>
    <t>DTE1953401010043</t>
  </si>
  <si>
    <t>DTE1953401010046</t>
  </si>
  <si>
    <t>DTE1953401010049</t>
  </si>
  <si>
    <t>DTE1953401010050</t>
  </si>
  <si>
    <t>DTE1953401010258</t>
  </si>
  <si>
    <t>DTE1953401010055</t>
  </si>
  <si>
    <t>DTE1953401010140</t>
  </si>
  <si>
    <t>Ngô Hoài</t>
  </si>
  <si>
    <t>DTE1953401010096</t>
  </si>
  <si>
    <t>DTE1953401010113</t>
  </si>
  <si>
    <t>DTE1953401010060</t>
  </si>
  <si>
    <t>DTE1953401010061</t>
  </si>
  <si>
    <t>Vũ Trọng</t>
  </si>
  <si>
    <t>DTE1953401010062</t>
  </si>
  <si>
    <t>DTE1953401010063</t>
  </si>
  <si>
    <t>Nguyễn Thị Triệu</t>
  </si>
  <si>
    <t>DTE1953401010064</t>
  </si>
  <si>
    <t>Tạ Linh</t>
  </si>
  <si>
    <t>DTE1953401010116</t>
  </si>
  <si>
    <t>Mai Phương</t>
  </si>
  <si>
    <t>DTE1953401010117</t>
  </si>
  <si>
    <t>DTE1953401010119</t>
  </si>
  <si>
    <t>Lê Thị Thương</t>
  </si>
  <si>
    <t>DTE1953401010072</t>
  </si>
  <si>
    <t>DTE1953401010120</t>
  </si>
  <si>
    <t>DTE1953401010118</t>
  </si>
  <si>
    <t>DTE1953401010073</t>
  </si>
  <si>
    <t>Đặng Thị Huyền</t>
  </si>
  <si>
    <t>DTE1953401010094</t>
  </si>
  <si>
    <t>DTE1953401010077</t>
  </si>
  <si>
    <t>DTE1953401010078</t>
  </si>
  <si>
    <t>DTE1953401010079</t>
  </si>
  <si>
    <t>DTE1953401010080</t>
  </si>
  <si>
    <t>DTE1953401010122</t>
  </si>
  <si>
    <t>DTE1953401010082</t>
  </si>
  <si>
    <t>Đinh Công</t>
  </si>
  <si>
    <t>DTE1953401010085</t>
  </si>
  <si>
    <t>DTE1953401010125</t>
  </si>
  <si>
    <t>DTE1953401010127</t>
  </si>
  <si>
    <t>DTE1953401010087</t>
  </si>
  <si>
    <t>DTE1953401010088</t>
  </si>
  <si>
    <t>DTE1953401010099</t>
  </si>
  <si>
    <t>Bế Thị Kim</t>
  </si>
  <si>
    <t>DTE1953401010277</t>
  </si>
  <si>
    <t>DTE1953401010092</t>
  </si>
  <si>
    <t>DTE1953401010004</t>
  </si>
  <si>
    <t>Nguyễn Xuân Hoàng</t>
  </si>
  <si>
    <t>DTE1953401010007</t>
  </si>
  <si>
    <t>DTE1953401010015</t>
  </si>
  <si>
    <t>Hoàng Thị Hải</t>
  </si>
  <si>
    <t>DTE1953401010009</t>
  </si>
  <si>
    <t>DTE1953401010016</t>
  </si>
  <si>
    <t>DTE1953401010019</t>
  </si>
  <si>
    <t>DTE1953401010018</t>
  </si>
  <si>
    <t>Tô Vũ</t>
  </si>
  <si>
    <t>DTE1953401010020</t>
  </si>
  <si>
    <t>DTE1953401010021</t>
  </si>
  <si>
    <t>DTE1953401010093</t>
  </si>
  <si>
    <t>Ngô Việt</t>
  </si>
  <si>
    <t>DTE1953401010033</t>
  </si>
  <si>
    <t>DTE1953401010034</t>
  </si>
  <si>
    <t>Nguyễn Trần</t>
  </si>
  <si>
    <t>DTE1953401010107</t>
  </si>
  <si>
    <t>DTE1953401010032</t>
  </si>
  <si>
    <t>DTE1953401010040</t>
  </si>
  <si>
    <t>DTE1953401010042</t>
  </si>
  <si>
    <t>Lân</t>
  </si>
  <si>
    <t>DTE1953401010044</t>
  </si>
  <si>
    <t>Dương Tuấn</t>
  </si>
  <si>
    <t>DTE1953401010045</t>
  </si>
  <si>
    <t>DTE1953401010051</t>
  </si>
  <si>
    <t>DTE1953401010109</t>
  </si>
  <si>
    <t>Đặng Trần Quốc</t>
  </si>
  <si>
    <t>DTE1953401010110</t>
  </si>
  <si>
    <t>DTE1953401010090</t>
  </si>
  <si>
    <t>DTE1953401010146</t>
  </si>
  <si>
    <t>DTE1953401010053</t>
  </si>
  <si>
    <t>DTE1953401010056</t>
  </si>
  <si>
    <t>DTE1953401010059</t>
  </si>
  <si>
    <t>DTE1953401010112</t>
  </si>
  <si>
    <t>DTE1953403010131</t>
  </si>
  <si>
    <t>DTE1953401010114</t>
  </si>
  <si>
    <t>DTE1953401010115</t>
  </si>
  <si>
    <t>DTE1953401010066</t>
  </si>
  <si>
    <t>DTE1953401010070</t>
  </si>
  <si>
    <t>DTE1953401010068</t>
  </si>
  <si>
    <t>DTE1953401010150</t>
  </si>
  <si>
    <t>DTE1953401010071</t>
  </si>
  <si>
    <t>Lưu Thị Hoài</t>
  </si>
  <si>
    <t>DTE1953401010285</t>
  </si>
  <si>
    <t>Ngô Phạm Thùy</t>
  </si>
  <si>
    <t>DTE1953401010076</t>
  </si>
  <si>
    <t>DTE1953401010121</t>
  </si>
  <si>
    <t>DTE1953401010124</t>
  </si>
  <si>
    <t>Lưu Văn</t>
  </si>
  <si>
    <t>DTE1953401010083</t>
  </si>
  <si>
    <t>DTE1953401010126</t>
  </si>
  <si>
    <t>Nguyễn Hùng</t>
  </si>
  <si>
    <t>Vỹ</t>
  </si>
  <si>
    <t>DTE1953403010194</t>
  </si>
  <si>
    <t>DTE1953401010173</t>
  </si>
  <si>
    <t>DTE1953401010199</t>
  </si>
  <si>
    <t>DTE1953401010172</t>
  </si>
  <si>
    <t>DTE1953401010014</t>
  </si>
  <si>
    <t>Trương Công Tấn</t>
  </si>
  <si>
    <t>DTE1953401010161</t>
  </si>
  <si>
    <t>DTE1953401010174</t>
  </si>
  <si>
    <t>Dưỡng</t>
  </si>
  <si>
    <t>DTE1953401010145</t>
  </si>
  <si>
    <t>DTE1953401010235</t>
  </si>
  <si>
    <t>DTE1953401010281</t>
  </si>
  <si>
    <t>DTE1953401010182</t>
  </si>
  <si>
    <t>Đào Hoàng</t>
  </si>
  <si>
    <t>DTE1953401010169</t>
  </si>
  <si>
    <t>Tạ Minh</t>
  </si>
  <si>
    <t>DTE1953401010183</t>
  </si>
  <si>
    <t>Chu Thị Minh</t>
  </si>
  <si>
    <t>DTE1953401010154</t>
  </si>
  <si>
    <t>DTE1953401010176</t>
  </si>
  <si>
    <t>Vàng Thị</t>
  </si>
  <si>
    <t>DTE1953401010159</t>
  </si>
  <si>
    <t>La Văn</t>
  </si>
  <si>
    <t>DTE1953401010186</t>
  </si>
  <si>
    <t>Phạm Khánh `</t>
  </si>
  <si>
    <t>DTE1953401010184</t>
  </si>
  <si>
    <t>DTE1953401010177</t>
  </si>
  <si>
    <t>DTE1953401010135</t>
  </si>
  <si>
    <t>DTE1953401010187</t>
  </si>
  <si>
    <t>Đinh Hương</t>
  </si>
  <si>
    <t>DTE1953401010232</t>
  </si>
  <si>
    <t>DTE1953401010148</t>
  </si>
  <si>
    <t>DTE1953401010178</t>
  </si>
  <si>
    <t>DTE1953401010165</t>
  </si>
  <si>
    <t>DTE1953401010149</t>
  </si>
  <si>
    <t>DTE1953401010054</t>
  </si>
  <si>
    <t>DTE1953401010190</t>
  </si>
  <si>
    <t>Ngô Minh</t>
  </si>
  <si>
    <t>DTE1953401010128</t>
  </si>
  <si>
    <t>DTE1953401010188</t>
  </si>
  <si>
    <t>DTE1953401010136</t>
  </si>
  <si>
    <t>DTE1953401010167</t>
  </si>
  <si>
    <t>Sạch Văn</t>
  </si>
  <si>
    <t>DTE1953401010158</t>
  </si>
  <si>
    <t>DTE1953401010142</t>
  </si>
  <si>
    <t>DTE1953401010171</t>
  </si>
  <si>
    <t>Nguyễn Thắng</t>
  </si>
  <si>
    <t>DTE1953401010170</t>
  </si>
  <si>
    <t>DTE1953401010157</t>
  </si>
  <si>
    <t>DTE1953401010143</t>
  </si>
  <si>
    <t>DTE1953401010195</t>
  </si>
  <si>
    <t>DTE1953401010194</t>
  </si>
  <si>
    <t>DTE1953401010160</t>
  </si>
  <si>
    <t xml:space="preserve">Nông Văn </t>
  </si>
  <si>
    <t>DTE1953401010156</t>
  </si>
  <si>
    <t>DTE1953401010193</t>
  </si>
  <si>
    <t>Phan Thị Kiều</t>
  </si>
  <si>
    <t>DTE1953401010164</t>
  </si>
  <si>
    <t>Lâm Hoàng Kiều</t>
  </si>
  <si>
    <t>DTE1953401010168</t>
  </si>
  <si>
    <t>DTE1953401010166</t>
  </si>
  <si>
    <t>DTE1953401010180</t>
  </si>
  <si>
    <t>Bàng Khánh</t>
  </si>
  <si>
    <t>DTE1953401010210</t>
  </si>
  <si>
    <t>DTE1953401010249</t>
  </si>
  <si>
    <t>DTE1953401010229</t>
  </si>
  <si>
    <t>DTE1953401010254</t>
  </si>
  <si>
    <t>Ma Thị Hà</t>
  </si>
  <si>
    <t>DTE1953401010225</t>
  </si>
  <si>
    <t>DTE1953401010245</t>
  </si>
  <si>
    <t>La Dương Khánh</t>
  </si>
  <si>
    <t>DTE1953401010223</t>
  </si>
  <si>
    <t>Khúc Hải</t>
  </si>
  <si>
    <t>DTE1953401010252</t>
  </si>
  <si>
    <t>DTE1953401010219</t>
  </si>
  <si>
    <t>DTE1953401010203</t>
  </si>
  <si>
    <t>DTE1953401010244</t>
  </si>
  <si>
    <t>DTE1953401010227</t>
  </si>
  <si>
    <t>DTE1953401010264</t>
  </si>
  <si>
    <t>DTE1953401010153</t>
  </si>
  <si>
    <t>DTE1953401010138</t>
  </si>
  <si>
    <t>Trương Việt</t>
  </si>
  <si>
    <t>DTE1953401010230</t>
  </si>
  <si>
    <t>DTE1953401010228</t>
  </si>
  <si>
    <t>Hà Sỹ</t>
  </si>
  <si>
    <t>DTE1953401010222</t>
  </si>
  <si>
    <t>DTE1953401010236</t>
  </si>
  <si>
    <t>Phùng Thị Minh</t>
  </si>
  <si>
    <t>DTE1953401010257</t>
  </si>
  <si>
    <t>DTE1953401010151</t>
  </si>
  <si>
    <t>DTE1953401010243</t>
  </si>
  <si>
    <t>DTE1953401010218</t>
  </si>
  <si>
    <t>DTE1953401010247</t>
  </si>
  <si>
    <t>DTE1953401010237</t>
  </si>
  <si>
    <t>DTE1953401010209</t>
  </si>
  <si>
    <t>Dương Triệu Phương</t>
  </si>
  <si>
    <t>DTE1953401010215</t>
  </si>
  <si>
    <t>DTE1953401010231</t>
  </si>
  <si>
    <t>DTE1953401010261</t>
  </si>
  <si>
    <t>DTE1953401010204</t>
  </si>
  <si>
    <t>DTE1953401010220</t>
  </si>
  <si>
    <t>Lùi Thanh</t>
  </si>
  <si>
    <t>DTE1953401010205</t>
  </si>
  <si>
    <t>DTE1953401010238</t>
  </si>
  <si>
    <t>Trần Như</t>
  </si>
  <si>
    <t>DTE1953401010253</t>
  </si>
  <si>
    <t>DTE1953401010255</t>
  </si>
  <si>
    <t>Triệu Thị Phương</t>
  </si>
  <si>
    <t>DTE1953401010152</t>
  </si>
  <si>
    <t>DTE1953401010276</t>
  </si>
  <si>
    <t>Tô Thị Thanh</t>
  </si>
  <si>
    <t>DTE1953401010134</t>
  </si>
  <si>
    <t>DTE1953401010221</t>
  </si>
  <si>
    <t>Trần Duy</t>
  </si>
  <si>
    <t>Thường</t>
  </si>
  <si>
    <t>DTE1953401010207</t>
  </si>
  <si>
    <t>DTE1953401010198</t>
  </si>
  <si>
    <t>DTE1953401010275</t>
  </si>
  <si>
    <t>DTE1953401010251</t>
  </si>
  <si>
    <t>DTE1953401010212</t>
  </si>
  <si>
    <t>Vi Ngọc</t>
  </si>
  <si>
    <t>DTE1953401010206</t>
  </si>
  <si>
    <t>DTE1953401010197</t>
  </si>
  <si>
    <t>DTE1953401010234</t>
  </si>
  <si>
    <t>DTE2053401010009</t>
  </si>
  <si>
    <t>DTE2053401010551</t>
  </si>
  <si>
    <t>DTE2053401010014</t>
  </si>
  <si>
    <t>DTE2053401010001</t>
  </si>
  <si>
    <t>DTE2053401010260</t>
  </si>
  <si>
    <t>DTE2053401010002</t>
  </si>
  <si>
    <t>Bến</t>
  </si>
  <si>
    <t>DTE2053401010266</t>
  </si>
  <si>
    <t>DTE2053401010278</t>
  </si>
  <si>
    <t>Bạc Thị</t>
  </si>
  <si>
    <t>DTE2053401010269</t>
  </si>
  <si>
    <t xml:space="preserve">Vũ Mạnh </t>
  </si>
  <si>
    <t>DTE2053401010281</t>
  </si>
  <si>
    <t>DTE2053401010003</t>
  </si>
  <si>
    <t>DTE2053401010004</t>
  </si>
  <si>
    <t xml:space="preserve">Nguyễn Tùng </t>
  </si>
  <si>
    <t>DTE2053401010315</t>
  </si>
  <si>
    <t>DTE2053401010044</t>
  </si>
  <si>
    <t xml:space="preserve">Ninh Mỹ </t>
  </si>
  <si>
    <t>DTE2053401010005</t>
  </si>
  <si>
    <t>DTE2053401010006</t>
  </si>
  <si>
    <t>DTE2053401010051</t>
  </si>
  <si>
    <t>DTE2053401010338</t>
  </si>
  <si>
    <t>DTE2053401010339</t>
  </si>
  <si>
    <t>Lê Thị Thúy</t>
  </si>
  <si>
    <t>DTE2053401010165</t>
  </si>
  <si>
    <t>DTE2053401010346</t>
  </si>
  <si>
    <t>DTE2053401010058</t>
  </si>
  <si>
    <t>DTE2053401010213</t>
  </si>
  <si>
    <t xml:space="preserve">Lý </t>
  </si>
  <si>
    <t>DTE2053401010007</t>
  </si>
  <si>
    <t xml:space="preserve">Ngô Quang </t>
  </si>
  <si>
    <t>DTE2053401010065</t>
  </si>
  <si>
    <t>Phi Thị</t>
  </si>
  <si>
    <t>DTE2053401010066</t>
  </si>
  <si>
    <t>DTE2053401010160</t>
  </si>
  <si>
    <t xml:space="preserve">Triệu Bích </t>
  </si>
  <si>
    <t xml:space="preserve">Loan </t>
  </si>
  <si>
    <t>DTE2053401010220</t>
  </si>
  <si>
    <t>Luật</t>
  </si>
  <si>
    <t>DTE2053401010221</t>
  </si>
  <si>
    <t>DTE2053401010394</t>
  </si>
  <si>
    <t>Cao Ngọc</t>
  </si>
  <si>
    <t>DTE2053401010149</t>
  </si>
  <si>
    <t>Vũ Tuyết</t>
  </si>
  <si>
    <t>DTE2053401010527</t>
  </si>
  <si>
    <t>Sần Tả</t>
  </si>
  <si>
    <t>Mảy</t>
  </si>
  <si>
    <t>DTE2053401010601</t>
  </si>
  <si>
    <t>Vũ Quỳnh</t>
  </si>
  <si>
    <t>DTE2053401010411</t>
  </si>
  <si>
    <t>DTE2053401010414</t>
  </si>
  <si>
    <t>DTE2053401010094</t>
  </si>
  <si>
    <t>Vũ Thị Hoàng</t>
  </si>
  <si>
    <t>DTE2053401010430</t>
  </si>
  <si>
    <t>DTE2053401010434</t>
  </si>
  <si>
    <t>DTE2053401010148</t>
  </si>
  <si>
    <t>DTE2053401010212</t>
  </si>
  <si>
    <t>DTE2053401010553</t>
  </si>
  <si>
    <t>DTE2053401010102</t>
  </si>
  <si>
    <t>DTE2053401010568</t>
  </si>
  <si>
    <t>DTE2053401010103</t>
  </si>
  <si>
    <t>DTE2053401010106</t>
  </si>
  <si>
    <t>Hoàng Thái</t>
  </si>
  <si>
    <t>DTE2058101030019</t>
  </si>
  <si>
    <t>DTE2053401010233</t>
  </si>
  <si>
    <t>DTE2053401010114</t>
  </si>
  <si>
    <t>Hà Việt</t>
  </si>
  <si>
    <t>DTE2053401010198</t>
  </si>
  <si>
    <t>DTE2053401010122</t>
  </si>
  <si>
    <t>Trịnh Đức</t>
  </si>
  <si>
    <t>DTE2053401010125</t>
  </si>
  <si>
    <t>DTE2053401010008</t>
  </si>
  <si>
    <t>Đỗ Quân</t>
  </si>
  <si>
    <t>Thụy</t>
  </si>
  <si>
    <t>DTE2053401010136</t>
  </si>
  <si>
    <t>DTE2053401010162</t>
  </si>
  <si>
    <t>Nguyễn Dương Thùy</t>
  </si>
  <si>
    <t>DTE2053401010143</t>
  </si>
  <si>
    <t>Tống Thị</t>
  </si>
  <si>
    <t>DTE2053401010545</t>
  </si>
  <si>
    <t>Hoa Thị Quỳnh</t>
  </si>
  <si>
    <t>DTE2053401010249</t>
  </si>
  <si>
    <t>DTE2053401010015</t>
  </si>
  <si>
    <t>DTE2053401010020</t>
  </si>
  <si>
    <t>DTE2053401010154</t>
  </si>
  <si>
    <t>DTE2053401010025</t>
  </si>
  <si>
    <t>Đào Đình</t>
  </si>
  <si>
    <t>DTE2053401010557</t>
  </si>
  <si>
    <t xml:space="preserve">Ma Khánh </t>
  </si>
  <si>
    <t>DTE2053401010226</t>
  </si>
  <si>
    <t>Dí</t>
  </si>
  <si>
    <t>DTE2053401010563</t>
  </si>
  <si>
    <t>Lôi Thị</t>
  </si>
  <si>
    <t>DTE2053401010034</t>
  </si>
  <si>
    <t>Ngô Ánh</t>
  </si>
  <si>
    <t>DTE2053401010292</t>
  </si>
  <si>
    <t>DTE2053401010155</t>
  </si>
  <si>
    <t>Trịnh Quang</t>
  </si>
  <si>
    <t>DTE2053401010037</t>
  </si>
  <si>
    <t>DTE2053401010046</t>
  </si>
  <si>
    <t>DTE2053401010576</t>
  </si>
  <si>
    <t xml:space="preserve">Trương Văn </t>
  </si>
  <si>
    <t>DTE2053401010347</t>
  </si>
  <si>
    <t>DTE2053401010057</t>
  </si>
  <si>
    <t>DTE2053401010059</t>
  </si>
  <si>
    <t>Lưu Sỹ</t>
  </si>
  <si>
    <t>DTE2053401010581</t>
  </si>
  <si>
    <t>DTE2053401010068</t>
  </si>
  <si>
    <t>Đoàn Duy</t>
  </si>
  <si>
    <t>DTE2053401010163</t>
  </si>
  <si>
    <t>DTE2053401010074</t>
  </si>
  <si>
    <t>DTE2053401010558</t>
  </si>
  <si>
    <t>Hoàng Thị Hoài</t>
  </si>
  <si>
    <t>DTE2053404030071</t>
  </si>
  <si>
    <t>Ngô Đức</t>
  </si>
  <si>
    <t>DTE2053401010164</t>
  </si>
  <si>
    <t>DTE2053401010085</t>
  </si>
  <si>
    <t>Vi Giang</t>
  </si>
  <si>
    <t>DTE2053401010088</t>
  </si>
  <si>
    <t>DTE2053401010156</t>
  </si>
  <si>
    <t>DTE2053401010570</t>
  </si>
  <si>
    <t>DTE2053401010093</t>
  </si>
  <si>
    <t>DTE2053401010161</t>
  </si>
  <si>
    <t>DTE2053401010166</t>
  </si>
  <si>
    <t>DTE2053401010097</t>
  </si>
  <si>
    <t>Lương Thị Hồng</t>
  </si>
  <si>
    <t>DTE2053401010100</t>
  </si>
  <si>
    <t>DTE2053401010099</t>
  </si>
  <si>
    <t>DTE2053401010146</t>
  </si>
  <si>
    <t>DTE2053401010158</t>
  </si>
  <si>
    <t>DTE2053401010115</t>
  </si>
  <si>
    <t>DTE2053401010555</t>
  </si>
  <si>
    <t>DTE2053401010129</t>
  </si>
  <si>
    <t>DTE2053401010168</t>
  </si>
  <si>
    <t>DTE2053401010132</t>
  </si>
  <si>
    <t>Ninh Thị Kiều</t>
  </si>
  <si>
    <t>DTE2053401010202</t>
  </si>
  <si>
    <t>DTE2053401010556</t>
  </si>
  <si>
    <t>DTE2053401010113</t>
  </si>
  <si>
    <t>DTE2053401010141</t>
  </si>
  <si>
    <t>DTE2053401010513</t>
  </si>
  <si>
    <t>DTE2053401010011</t>
  </si>
  <si>
    <t>DTE2053401010252</t>
  </si>
  <si>
    <t>DTE2053401010573</t>
  </si>
  <si>
    <t>DTE2053401010013</t>
  </si>
  <si>
    <t>DTE2053401010262</t>
  </si>
  <si>
    <t>DTE2053401010172</t>
  </si>
  <si>
    <t xml:space="preserve">Nguyễn Xuân </t>
  </si>
  <si>
    <t>DTE2053401010270</t>
  </si>
  <si>
    <t>DTE2053401010026</t>
  </si>
  <si>
    <t>DTE2053401010027</t>
  </si>
  <si>
    <t>DTE2053401010547</t>
  </si>
  <si>
    <t>Đằng Thị</t>
  </si>
  <si>
    <t>DTE2053401010022</t>
  </si>
  <si>
    <t>DTE2053401010279</t>
  </si>
  <si>
    <t>DTE2053401010283</t>
  </si>
  <si>
    <t>Dinh</t>
  </si>
  <si>
    <t>DTE2053401010215</t>
  </si>
  <si>
    <t xml:space="preserve">Đào Mạnh </t>
  </si>
  <si>
    <t>DTE2053401010029</t>
  </si>
  <si>
    <t>DTE2053401010040</t>
  </si>
  <si>
    <t>DTE2053401010218</t>
  </si>
  <si>
    <t>Hào</t>
  </si>
  <si>
    <t>DTE2053401010045</t>
  </si>
  <si>
    <t>Ngô Trần Hoàng</t>
  </si>
  <si>
    <t>DTE2053401010323</t>
  </si>
  <si>
    <t>DTE2053401010048</t>
  </si>
  <si>
    <t>Hà Hiền</t>
  </si>
  <si>
    <t>DTE2053401010052</t>
  </si>
  <si>
    <t>Đặng Minh</t>
  </si>
  <si>
    <t>DTE2053401010053</t>
  </si>
  <si>
    <t>DTE2053401010334</t>
  </si>
  <si>
    <t>DTE2053401010054</t>
  </si>
  <si>
    <t>DTE2053401010336</t>
  </si>
  <si>
    <t>DTE2053401010216</t>
  </si>
  <si>
    <t>DTE2053401010063</t>
  </si>
  <si>
    <t>DTE2053401010378</t>
  </si>
  <si>
    <t>Lã Mai</t>
  </si>
  <si>
    <t>DTE2053401010208</t>
  </si>
  <si>
    <t>Lê Tú</t>
  </si>
  <si>
    <t>DTE2053401010072</t>
  </si>
  <si>
    <t>Phạm Bích</t>
  </si>
  <si>
    <t>DTE2053401010554</t>
  </si>
  <si>
    <t>DTE2053401010550</t>
  </si>
  <si>
    <t>Đoàn Phương</t>
  </si>
  <si>
    <t>DTE2053401010397</t>
  </si>
  <si>
    <t>DTE2053401010080</t>
  </si>
  <si>
    <t>Lại Hoàng</t>
  </si>
  <si>
    <t>DTE2053401010084</t>
  </si>
  <si>
    <t>Trần Thị Trà</t>
  </si>
  <si>
    <t>DTE2053401010090</t>
  </si>
  <si>
    <t>DTE2053401010416</t>
  </si>
  <si>
    <t>DTE2053401010167</t>
  </si>
  <si>
    <t>DTE2053401010190</t>
  </si>
  <si>
    <t>Trương Khởi</t>
  </si>
  <si>
    <t>DTE2053401010421</t>
  </si>
  <si>
    <t xml:space="preserve">Lý Văn </t>
  </si>
  <si>
    <t>DTE2053401010235</t>
  </si>
  <si>
    <t>Phạm Tuyết</t>
  </si>
  <si>
    <t>DTE2053401010096</t>
  </si>
  <si>
    <t>DTE2053401010211</t>
  </si>
  <si>
    <t>DTE2053401010194</t>
  </si>
  <si>
    <t>Dương Tiến</t>
  </si>
  <si>
    <t>DTE2053401010540</t>
  </si>
  <si>
    <t>DTE2053401010567</t>
  </si>
  <si>
    <t>DTE2053401010117</t>
  </si>
  <si>
    <t>DTE2053401010123</t>
  </si>
  <si>
    <t>DTE2053401010127</t>
  </si>
  <si>
    <t>DTE2053401010108</t>
  </si>
  <si>
    <t>DTE2053401010109</t>
  </si>
  <si>
    <t>DTE2053401010138</t>
  </si>
  <si>
    <t>Giáp Văn</t>
  </si>
  <si>
    <t>DTE2053401010139</t>
  </si>
  <si>
    <t>DTE2053401010111</t>
  </si>
  <si>
    <t>DTE2053401010142</t>
  </si>
  <si>
    <t>DTE2053401010516</t>
  </si>
  <si>
    <t>DTE2053401010010</t>
  </si>
  <si>
    <t>Đỗ Trí</t>
  </si>
  <si>
    <t>DTE2053401010533</t>
  </si>
  <si>
    <t>Nguyễn Ngọc Minh</t>
  </si>
  <si>
    <t>DTE2053401010256</t>
  </si>
  <si>
    <t>DTE2053401010258</t>
  </si>
  <si>
    <t>Phạm Thị Tú</t>
  </si>
  <si>
    <t>DTE2053401010261</t>
  </si>
  <si>
    <t>DTE2053401010282</t>
  </si>
  <si>
    <t>DTE2053401010030</t>
  </si>
  <si>
    <t>DTE2053401010289</t>
  </si>
  <si>
    <t>DTE2053401010312</t>
  </si>
  <si>
    <t>Hà Hữu</t>
  </si>
  <si>
    <t>DTE2053401010047</t>
  </si>
  <si>
    <t>Trần Mỹ</t>
  </si>
  <si>
    <t>DTE2053401010210</t>
  </si>
  <si>
    <t>DTE2053401010340</t>
  </si>
  <si>
    <t>Lương Thanh</t>
  </si>
  <si>
    <t>DTE2053401010341</t>
  </si>
  <si>
    <t>DTE2053401010243</t>
  </si>
  <si>
    <t xml:space="preserve">Phạm Văn </t>
  </si>
  <si>
    <t>DTE2053401010532</t>
  </si>
  <si>
    <t>DTE2053401010344</t>
  </si>
  <si>
    <t>DTE2053401010352</t>
  </si>
  <si>
    <t>DTE2053401010359</t>
  </si>
  <si>
    <t>DTE2053401010363</t>
  </si>
  <si>
    <t>DTE2053401010387</t>
  </si>
  <si>
    <t>Phạm Thị Diệu</t>
  </si>
  <si>
    <t>DTE2053401010242</t>
  </si>
  <si>
    <t xml:space="preserve">Hoàng Lê Khánh </t>
  </si>
  <si>
    <t>DTE2053401010081</t>
  </si>
  <si>
    <t>Mới</t>
  </si>
  <si>
    <t>DTE2053401010245</t>
  </si>
  <si>
    <t>Lầu Mí</t>
  </si>
  <si>
    <t>Mua</t>
  </si>
  <si>
    <t>DTE2053401010546</t>
  </si>
  <si>
    <t>DTE2053401010412</t>
  </si>
  <si>
    <t>DTE2053401010188</t>
  </si>
  <si>
    <t>DTE2053401010091</t>
  </si>
  <si>
    <t>Đỗ Hồng</t>
  </si>
  <si>
    <t>DTE2053401010535</t>
  </si>
  <si>
    <t>DTE2053401010419</t>
  </si>
  <si>
    <t>DTE2053401010095</t>
  </si>
  <si>
    <t>DTE2053401010428</t>
  </si>
  <si>
    <t>DTE2053401010435</t>
  </si>
  <si>
    <t>DTE2053401010439</t>
  </si>
  <si>
    <t>DTE2053401010440</t>
  </si>
  <si>
    <t>DTE2053401010441</t>
  </si>
  <si>
    <t>DTE2053401010442</t>
  </si>
  <si>
    <t>DTE2053401010193</t>
  </si>
  <si>
    <t>DTE2053401010451</t>
  </si>
  <si>
    <t>Phạm Thị Xuân</t>
  </si>
  <si>
    <t>DTE2053401010232</t>
  </si>
  <si>
    <t xml:space="preserve">Dương Thanh </t>
  </si>
  <si>
    <t>DTE2053401010474</t>
  </si>
  <si>
    <t>DTE2053401010121</t>
  </si>
  <si>
    <t>DTE2053401010481</t>
  </si>
  <si>
    <t>DTE2053401010486</t>
  </si>
  <si>
    <t>DTE2053401010492</t>
  </si>
  <si>
    <t>DTE2053401010195</t>
  </si>
  <si>
    <t>DTE2053401010496</t>
  </si>
  <si>
    <t>DTE2053401010499</t>
  </si>
  <si>
    <t>Lương Thi Huyền</t>
  </si>
  <si>
    <t>DTE2053401010564</t>
  </si>
  <si>
    <t>DTE2053401010228</t>
  </si>
  <si>
    <t>DTE2053401010112</t>
  </si>
  <si>
    <t>Triệu Anh</t>
  </si>
  <si>
    <t>DTE2053401010461</t>
  </si>
  <si>
    <t>Triệu Thị Kim</t>
  </si>
  <si>
    <t>DTE2053401010209</t>
  </si>
  <si>
    <t>DTE2053401010207</t>
  </si>
  <si>
    <t>Phượng Thúy</t>
  </si>
  <si>
    <t>DTE2055106050034</t>
  </si>
  <si>
    <t>Đàm Thị Vân</t>
  </si>
  <si>
    <t>DTE2055106050038</t>
  </si>
  <si>
    <t>DTE2055106050018</t>
  </si>
  <si>
    <t>DTE2055106050040</t>
  </si>
  <si>
    <t xml:space="preserve">Bùi Xuân </t>
  </si>
  <si>
    <t>DTE2055106050003</t>
  </si>
  <si>
    <t>DTE2055106050001</t>
  </si>
  <si>
    <t>DTE2055106050036</t>
  </si>
  <si>
    <t>DTE2055106050033</t>
  </si>
  <si>
    <t>DTE2055106050004</t>
  </si>
  <si>
    <t xml:space="preserve">Ngô Hoài </t>
  </si>
  <si>
    <t>DTE2055106050020</t>
  </si>
  <si>
    <t>Nguyễn Hoàng Thu</t>
  </si>
  <si>
    <t xml:space="preserve">Liễu </t>
  </si>
  <si>
    <t>DTE2055106050005</t>
  </si>
  <si>
    <t>DTE2055106050037</t>
  </si>
  <si>
    <t>Tống Mai</t>
  </si>
  <si>
    <t>DTE2055106050006</t>
  </si>
  <si>
    <t>DTE2055106050032</t>
  </si>
  <si>
    <t>DTE2055106050022</t>
  </si>
  <si>
    <t>DTE2055106050024</t>
  </si>
  <si>
    <t>Giáp Thị</t>
  </si>
  <si>
    <t>DTE2055106050025</t>
  </si>
  <si>
    <t xml:space="preserve">Nguyễn Hồng </t>
  </si>
  <si>
    <t>DTE2055106050327</t>
  </si>
  <si>
    <t>DTE2055106050010</t>
  </si>
  <si>
    <t>Nông Anh</t>
  </si>
  <si>
    <t>DTE2055106050007</t>
  </si>
  <si>
    <t>DTE2055106050009</t>
  </si>
  <si>
    <t>Dương Thị Huyền</t>
  </si>
  <si>
    <t>DTE2055106050029</t>
  </si>
  <si>
    <t>Nguyễn Hoàng Thiên</t>
  </si>
  <si>
    <t>DTE2153401010336</t>
  </si>
  <si>
    <t>DTE2153401010053</t>
  </si>
  <si>
    <t>DTE2153401010013</t>
  </si>
  <si>
    <t>DTE2153401010025</t>
  </si>
  <si>
    <t>DTE2153401010096</t>
  </si>
  <si>
    <t>DTE2153401010388</t>
  </si>
  <si>
    <t>DTE2153401010370</t>
  </si>
  <si>
    <t>DTE2153401010039</t>
  </si>
  <si>
    <t>DTE2153401010038</t>
  </si>
  <si>
    <t>Hà Thị Vân</t>
  </si>
  <si>
    <t>DTE2153401010026</t>
  </si>
  <si>
    <t>DTE2153401010027</t>
  </si>
  <si>
    <t>DTE2153401010180</t>
  </si>
  <si>
    <t>Thuận Tiến</t>
  </si>
  <si>
    <t>DTE2153401010046</t>
  </si>
  <si>
    <t>DTE2153401010056</t>
  </si>
  <si>
    <t>Ngô Ngọc</t>
  </si>
  <si>
    <t>DTE2153401010028</t>
  </si>
  <si>
    <t>Dược</t>
  </si>
  <si>
    <t>DTE2153401010036</t>
  </si>
  <si>
    <t>DTE2153401010401</t>
  </si>
  <si>
    <t>DTE2153401010024</t>
  </si>
  <si>
    <t>DTE2153401010058</t>
  </si>
  <si>
    <t>Hoàng Nguyễn Thu</t>
  </si>
  <si>
    <t>DTE2153401010057</t>
  </si>
  <si>
    <t>DTE2153401010059</t>
  </si>
  <si>
    <t>DTE2153401010018</t>
  </si>
  <si>
    <t>Vũ Bá</t>
  </si>
  <si>
    <t>DTE2153401010040</t>
  </si>
  <si>
    <t>DTE2153401010006</t>
  </si>
  <si>
    <t>DTE2153401010061</t>
  </si>
  <si>
    <t>Hoàng Thị Khánh</t>
  </si>
  <si>
    <t>DTE2153401010009</t>
  </si>
  <si>
    <t>DTE2153401010041</t>
  </si>
  <si>
    <t>DTE2153401010019</t>
  </si>
  <si>
    <t>DTE2153401010326</t>
  </si>
  <si>
    <t>DTE2153401010048</t>
  </si>
  <si>
    <t>DTE2153401010047</t>
  </si>
  <si>
    <t>Lê Quý</t>
  </si>
  <si>
    <t>DTE2153401010062</t>
  </si>
  <si>
    <t>DTE2153401010373</t>
  </si>
  <si>
    <t>DTE2153401010390</t>
  </si>
  <si>
    <t>DTE2153401010054</t>
  </si>
  <si>
    <t>DTE2153401010029</t>
  </si>
  <si>
    <t>DTE2153401010403</t>
  </si>
  <si>
    <t>Hà Vân Khánh</t>
  </si>
  <si>
    <t>DTE2153401010010</t>
  </si>
  <si>
    <t>DTE2153401010063</t>
  </si>
  <si>
    <t>DTE2153401010030</t>
  </si>
  <si>
    <t>Đỗ Nhữ</t>
  </si>
  <si>
    <t>DTE2153401010020</t>
  </si>
  <si>
    <t>DTE2153401010014</t>
  </si>
  <si>
    <t>DTE2153401010021</t>
  </si>
  <si>
    <t>Đồng Huyền</t>
  </si>
  <si>
    <t>DTE2153401010004</t>
  </si>
  <si>
    <t>Lương Gia</t>
  </si>
  <si>
    <t>DTE2153401010049</t>
  </si>
  <si>
    <t>DTE2153401010384</t>
  </si>
  <si>
    <t>DTE2153401010064</t>
  </si>
  <si>
    <t>DTE2153401010007</t>
  </si>
  <si>
    <t>DTE2153401010389</t>
  </si>
  <si>
    <t>DTE2153401010319</t>
  </si>
  <si>
    <t>Đinh Bình</t>
  </si>
  <si>
    <t>DTE2153401010032</t>
  </si>
  <si>
    <t>DTE2153401010055</t>
  </si>
  <si>
    <t>DTE2153401010357</t>
  </si>
  <si>
    <t>DTE2153401010065</t>
  </si>
  <si>
    <t>Dương Ánh Hồng</t>
  </si>
  <si>
    <t>DTE2153401010002</t>
  </si>
  <si>
    <t>DTE2153401010033</t>
  </si>
  <si>
    <t>Đồng Thị Thảo</t>
  </si>
  <si>
    <t>DTE2153401010034</t>
  </si>
  <si>
    <t>DTE2153401010067</t>
  </si>
  <si>
    <t>DTE2153401010042</t>
  </si>
  <si>
    <t>DTE2153401010043</t>
  </si>
  <si>
    <t>Lê Hà</t>
  </si>
  <si>
    <t>DTE2153401010016</t>
  </si>
  <si>
    <t>Đậu Thị</t>
  </si>
  <si>
    <t>DTE2153401010017</t>
  </si>
  <si>
    <t>Hoàng Nguyễn Thế</t>
  </si>
  <si>
    <t>DTE2153401010172</t>
  </si>
  <si>
    <t>Phùng Văn</t>
  </si>
  <si>
    <t>DTE2153401010327</t>
  </si>
  <si>
    <t>DTE2153401010023</t>
  </si>
  <si>
    <t>DTE2153401010005</t>
  </si>
  <si>
    <t>Vũ Chiến</t>
  </si>
  <si>
    <t>DTE2153401010358</t>
  </si>
  <si>
    <t>Lục Văn</t>
  </si>
  <si>
    <t>DTE2153401010399</t>
  </si>
  <si>
    <t>DTE2153401010068</t>
  </si>
  <si>
    <t>DTE2153401010051</t>
  </si>
  <si>
    <t>DTE2153401010003</t>
  </si>
  <si>
    <t>DTE2153401010008</t>
  </si>
  <si>
    <t>La Thùy</t>
  </si>
  <si>
    <t>DTE2153401010329</t>
  </si>
  <si>
    <t>DTE2153401010376</t>
  </si>
  <si>
    <t>DTE2153401010011</t>
  </si>
  <si>
    <t>DTE2153401010142</t>
  </si>
  <si>
    <t>DTE2153401010012</t>
  </si>
  <si>
    <t>DTE2153401010069</t>
  </si>
  <si>
    <t>DTE2153401010070</t>
  </si>
  <si>
    <t>Đặng Đồng</t>
  </si>
  <si>
    <t>DTE2153401010071</t>
  </si>
  <si>
    <t>DTE2153401010104</t>
  </si>
  <si>
    <t>DTE2153401010106</t>
  </si>
  <si>
    <t>Bạc Cẩm Tuấn</t>
  </si>
  <si>
    <t>DTE2153401010095</t>
  </si>
  <si>
    <t>DTE2153401010044</t>
  </si>
  <si>
    <t>DTE2153401010116</t>
  </si>
  <si>
    <t>DTE2153401010354</t>
  </si>
  <si>
    <t>DTE2153401010105</t>
  </si>
  <si>
    <t>DTE2153401010244</t>
  </si>
  <si>
    <t>DTE2153401010140</t>
  </si>
  <si>
    <t>DTE2153401010107</t>
  </si>
  <si>
    <t>DTE2153401010073</t>
  </si>
  <si>
    <t>DTE2153401010367</t>
  </si>
  <si>
    <t>DTE2153401010117</t>
  </si>
  <si>
    <t>DTE2153401010147</t>
  </si>
  <si>
    <t>Vũ Trung</t>
  </si>
  <si>
    <t>DTE2153401010325</t>
  </si>
  <si>
    <t>Bế Trần Hoàng</t>
  </si>
  <si>
    <t>Đàm</t>
  </si>
  <si>
    <t>DTE2153401010088</t>
  </si>
  <si>
    <t>DTE2153401010332</t>
  </si>
  <si>
    <t>DTE2153401010094</t>
  </si>
  <si>
    <t>Bùi Thế</t>
  </si>
  <si>
    <t>Đạo</t>
  </si>
  <si>
    <t>DTE2153401010139</t>
  </si>
  <si>
    <t>DTE2153401010115</t>
  </si>
  <si>
    <t>Lê Thị Hương</t>
  </si>
  <si>
    <t>DTE2153401010074</t>
  </si>
  <si>
    <t>DTE2153401010166</t>
  </si>
  <si>
    <t>Đặng Lê</t>
  </si>
  <si>
    <t>DTE2153401010075</t>
  </si>
  <si>
    <t>DTE2153401010400</t>
  </si>
  <si>
    <t>Nguyễn Gia Tuấn</t>
  </si>
  <si>
    <t>DTE2153401010143</t>
  </si>
  <si>
    <t>DTE2153401010076</t>
  </si>
  <si>
    <t>DTE2153401010077</t>
  </si>
  <si>
    <t>DTE2153401010097</t>
  </si>
  <si>
    <t>DTE2153401010126</t>
  </si>
  <si>
    <t>DTE2153401010109</t>
  </si>
  <si>
    <t>DTE2153401010089</t>
  </si>
  <si>
    <t>DTE2153401010090</t>
  </si>
  <si>
    <t>DTE2153401010391</t>
  </si>
  <si>
    <t>Sonethavong</t>
  </si>
  <si>
    <t>Khounthavisouk</t>
  </si>
  <si>
    <t>DTE2153401010118</t>
  </si>
  <si>
    <t>Hứa Đình</t>
  </si>
  <si>
    <t>DTE2153401010144</t>
  </si>
  <si>
    <t>DTE2153401010078</t>
  </si>
  <si>
    <t>Lành</t>
  </si>
  <si>
    <t>DTE2153401010127</t>
  </si>
  <si>
    <t>DTE2153401010128</t>
  </si>
  <si>
    <t>Đặng Thị Mai</t>
  </si>
  <si>
    <t>DTE2153401010129</t>
  </si>
  <si>
    <t>DTE2153401010098</t>
  </si>
  <si>
    <t>DTE2153401010138</t>
  </si>
  <si>
    <t>Lèng Hữu</t>
  </si>
  <si>
    <t>DTE2153401010392</t>
  </si>
  <si>
    <t>Vilaiphone</t>
  </si>
  <si>
    <t>Maiphone</t>
  </si>
  <si>
    <t>DTE2153401010103</t>
  </si>
  <si>
    <t>La Quý</t>
  </si>
  <si>
    <t>DTE2153401010175</t>
  </si>
  <si>
    <t>Nghiêm Gia</t>
  </si>
  <si>
    <t>DTE2153401010110</t>
  </si>
  <si>
    <t>DTE2153401010131</t>
  </si>
  <si>
    <t>Hoàng Hữu</t>
  </si>
  <si>
    <t>Nghị</t>
  </si>
  <si>
    <t>DTE2153401010092</t>
  </si>
  <si>
    <t>Trần Bá</t>
  </si>
  <si>
    <t>DTE2153401010368</t>
  </si>
  <si>
    <t>DTE2153401010079</t>
  </si>
  <si>
    <t>Hầu Ánh</t>
  </si>
  <si>
    <t>DTE2153401010080</t>
  </si>
  <si>
    <t>Nhạn</t>
  </si>
  <si>
    <t>DTE2153401010081</t>
  </si>
  <si>
    <t>DTE2153401010099</t>
  </si>
  <si>
    <t>DTE2153401010320</t>
  </si>
  <si>
    <t>Đoàn Thị Thanh</t>
  </si>
  <si>
    <t>DTE2153401010136</t>
  </si>
  <si>
    <t>Khương Thu</t>
  </si>
  <si>
    <t>DTE2153401010035</t>
  </si>
  <si>
    <t>DTE2153401010121</t>
  </si>
  <si>
    <t>Ngô Hồng</t>
  </si>
  <si>
    <t>DTE2153401010100</t>
  </si>
  <si>
    <t>DTE2153401010141</t>
  </si>
  <si>
    <t>DTE2153401010093</t>
  </si>
  <si>
    <t>DTE2153401010150</t>
  </si>
  <si>
    <t>DTE2153401010082</t>
  </si>
  <si>
    <t>DTE2153401010083</t>
  </si>
  <si>
    <t>DTE2153401010084</t>
  </si>
  <si>
    <t>DTE2153401010322</t>
  </si>
  <si>
    <t>DTE2153401010145</t>
  </si>
  <si>
    <t>DTE2153401010359</t>
  </si>
  <si>
    <t>DTE2153401010122</t>
  </si>
  <si>
    <t>DTE2153401010111</t>
  </si>
  <si>
    <t>DTE2153401010085</t>
  </si>
  <si>
    <t>Hầu Thị</t>
  </si>
  <si>
    <t>DTE2153401010101</t>
  </si>
  <si>
    <t>DTE2153401010341</t>
  </si>
  <si>
    <t>DTE2153401010123</t>
  </si>
  <si>
    <t>DTE2153401010112</t>
  </si>
  <si>
    <t>DTE2153401010086</t>
  </si>
  <si>
    <t>DTE2153401010133</t>
  </si>
  <si>
    <t>DTE2153401010113</t>
  </si>
  <si>
    <t>DTE2153401010324</t>
  </si>
  <si>
    <t>Dương Hoàng</t>
  </si>
  <si>
    <t>DTE2153401010102</t>
  </si>
  <si>
    <t>Ngô Tú</t>
  </si>
  <si>
    <t>DTE2153401010124</t>
  </si>
  <si>
    <t>DTE2153401010350</t>
  </si>
  <si>
    <t>DTE2153401010330</t>
  </si>
  <si>
    <t>DTE2153401010197</t>
  </si>
  <si>
    <t>DTE2153401010206</t>
  </si>
  <si>
    <t>Đặng Nguyễn Thái</t>
  </si>
  <si>
    <t>DTE2153401010183</t>
  </si>
  <si>
    <t>Lục Tuấn</t>
  </si>
  <si>
    <t>DTE2153401010188</t>
  </si>
  <si>
    <t>Nguyễn Hoàng Tuấn</t>
  </si>
  <si>
    <t>DTE2153401010159</t>
  </si>
  <si>
    <t>DTE2153401010160</t>
  </si>
  <si>
    <t>DTE2153401010346</t>
  </si>
  <si>
    <t>DTE2153401010211</t>
  </si>
  <si>
    <t>DTE2153401010231</t>
  </si>
  <si>
    <t>Nguyễn Kỳ</t>
  </si>
  <si>
    <t>DTE2153401010212</t>
  </si>
  <si>
    <t>DTE2153401010157</t>
  </si>
  <si>
    <t>DTE2153401010186</t>
  </si>
  <si>
    <t>Trần Tiến</t>
  </si>
  <si>
    <t>DTE2153401010158</t>
  </si>
  <si>
    <t>DTE2153401010213</t>
  </si>
  <si>
    <t>Đinh Thị Trà</t>
  </si>
  <si>
    <t>DTE2153401010161</t>
  </si>
  <si>
    <t>Lý Trường</t>
  </si>
  <si>
    <t>DTE2153401010309</t>
  </si>
  <si>
    <t>DTE2153401010347</t>
  </si>
  <si>
    <t>DTE2153401010199</t>
  </si>
  <si>
    <t>DTE2153401010195</t>
  </si>
  <si>
    <t>DTE2153401010148</t>
  </si>
  <si>
    <t>DTE2153401010162</t>
  </si>
  <si>
    <t>DTE2153401010363</t>
  </si>
  <si>
    <t>DTE2153401010232</t>
  </si>
  <si>
    <t>DTE2153401010163</t>
  </si>
  <si>
    <t>Phan Gia</t>
  </si>
  <si>
    <t>DTE2153401010214</t>
  </si>
  <si>
    <t>DTE2153401010182</t>
  </si>
  <si>
    <t>Phùng An</t>
  </si>
  <si>
    <t>DTE2153401010191</t>
  </si>
  <si>
    <t>Đỗ Lan</t>
  </si>
  <si>
    <t>DTE2153401010173</t>
  </si>
  <si>
    <t>DTE2153401010184</t>
  </si>
  <si>
    <t>DTE2153401010215</t>
  </si>
  <si>
    <t>Đinh Đình</t>
  </si>
  <si>
    <t>DTE2153401010201</t>
  </si>
  <si>
    <t>DTE2153401010216</t>
  </si>
  <si>
    <t>DTE2153401010218</t>
  </si>
  <si>
    <t>DTE2153401010217</t>
  </si>
  <si>
    <t>DTE2153401010317</t>
  </si>
  <si>
    <t>Lã Thị Bích</t>
  </si>
  <si>
    <t>DTE2153401010337</t>
  </si>
  <si>
    <t>DTE2153401010344</t>
  </si>
  <si>
    <t>DTE2153401010174</t>
  </si>
  <si>
    <t>DTE2153401010338</t>
  </si>
  <si>
    <t>DTE2153401010203</t>
  </si>
  <si>
    <t>DTE2153401010202</t>
  </si>
  <si>
    <t>Trần Phi</t>
  </si>
  <si>
    <t>DTE2153401010153</t>
  </si>
  <si>
    <t>DTE2153401010194</t>
  </si>
  <si>
    <t>Lê Ngô Phương</t>
  </si>
  <si>
    <t>DTE2153401010365</t>
  </si>
  <si>
    <t>Lộc Hải</t>
  </si>
  <si>
    <t>DTE2153401010185</t>
  </si>
  <si>
    <t>DTE2153401010209</t>
  </si>
  <si>
    <t>Huỳnh Thị</t>
  </si>
  <si>
    <t>DTE2153401010227</t>
  </si>
  <si>
    <t>DTE2153401010221</t>
  </si>
  <si>
    <t>Nghiệp</t>
  </si>
  <si>
    <t>DTE2153401010154</t>
  </si>
  <si>
    <t>DTE2153401010176</t>
  </si>
  <si>
    <t>DTE2153401010198</t>
  </si>
  <si>
    <t>DTE2153401010310</t>
  </si>
  <si>
    <t>DTE2153401010228</t>
  </si>
  <si>
    <t>DTE2153401010222</t>
  </si>
  <si>
    <t>DTE2153401010155</t>
  </si>
  <si>
    <t>DTE2153401010193</t>
  </si>
  <si>
    <t>DTE2153401010189</t>
  </si>
  <si>
    <t>DTE2153401010177</t>
  </si>
  <si>
    <t>DTE2153401010366</t>
  </si>
  <si>
    <t>DTE2153401010348</t>
  </si>
  <si>
    <t>DTE2153401010167</t>
  </si>
  <si>
    <t>DTE2153401010178</t>
  </si>
  <si>
    <t>DTE2153401010171</t>
  </si>
  <si>
    <t>DTE2153401010379</t>
  </si>
  <si>
    <t>DTE2153401010196</t>
  </si>
  <si>
    <t>DTE2153401010224</t>
  </si>
  <si>
    <t>DTE2153401010369</t>
  </si>
  <si>
    <t>DTE2153401010168</t>
  </si>
  <si>
    <t>DTE2153401010190</t>
  </si>
  <si>
    <t>Phan Minh</t>
  </si>
  <si>
    <t>DTE2153401010225</t>
  </si>
  <si>
    <t>Tiếp</t>
  </si>
  <si>
    <t>DTE2153401010342</t>
  </si>
  <si>
    <t>DTE2153401010229</t>
  </si>
  <si>
    <t>DTE2153401010204</t>
  </si>
  <si>
    <t>Lộc Ngọc</t>
  </si>
  <si>
    <t>DTE2153401010181</t>
  </si>
  <si>
    <t>DTE2153401010164</t>
  </si>
  <si>
    <t>DTE2153401010200</t>
  </si>
  <si>
    <t>Hoàng Thảo</t>
  </si>
  <si>
    <t>DTE2153401010179</t>
  </si>
  <si>
    <t>Trần Long</t>
  </si>
  <si>
    <t>DTE2153401010230</t>
  </si>
  <si>
    <t>Trần Tú</t>
  </si>
  <si>
    <t>DTE2153401010292</t>
  </si>
  <si>
    <t>DTE2153401010307</t>
  </si>
  <si>
    <t>DTE2153401010275</t>
  </si>
  <si>
    <t>Phạm Xuân</t>
  </si>
  <si>
    <t>DTE2153401010241</t>
  </si>
  <si>
    <t>DTE2153401010306</t>
  </si>
  <si>
    <t>DTE2153401010308</t>
  </si>
  <si>
    <t>DTE2153401010387</t>
  </si>
  <si>
    <t>DTE2153401010242</t>
  </si>
  <si>
    <t>DTE2153401010372</t>
  </si>
  <si>
    <t>DTE2153401010385</t>
  </si>
  <si>
    <t>Vũ Mạnh</t>
  </si>
  <si>
    <t>DTE2153401010304</t>
  </si>
  <si>
    <t>Đặng Mỹ</t>
  </si>
  <si>
    <t>DTE2153401010287</t>
  </si>
  <si>
    <t>DTE2153401010294</t>
  </si>
  <si>
    <t>DTE2153401010260</t>
  </si>
  <si>
    <t>DTE2153401010301</t>
  </si>
  <si>
    <t>Ngô Thuý</t>
  </si>
  <si>
    <t>DTE2153401010395</t>
  </si>
  <si>
    <t>DTE2153401010351</t>
  </si>
  <si>
    <t>Lưu Đình</t>
  </si>
  <si>
    <t>Hiểu</t>
  </si>
  <si>
    <t>DTE2153401010394</t>
  </si>
  <si>
    <t>DTE2153401010247</t>
  </si>
  <si>
    <t>Lê Huy</t>
  </si>
  <si>
    <t>DTE2153401010249</t>
  </si>
  <si>
    <t>DTE2153401010374</t>
  </si>
  <si>
    <t>Đông Quang</t>
  </si>
  <si>
    <t>DTE2153401010285</t>
  </si>
  <si>
    <t>DTE2153401010233</t>
  </si>
  <si>
    <t>Lục Thị Thu</t>
  </si>
  <si>
    <t>DTE2153401010258</t>
  </si>
  <si>
    <t>DTE2153401010262</t>
  </si>
  <si>
    <t>DTE2153401010288</t>
  </si>
  <si>
    <t>Ngô Quốc</t>
  </si>
  <si>
    <t>DTE2153401010295</t>
  </si>
  <si>
    <t>DTE2153401010297</t>
  </si>
  <si>
    <t>DTE2153401010235</t>
  </si>
  <si>
    <t>DTE2153401010296</t>
  </si>
  <si>
    <t>DTE2153401010263</t>
  </si>
  <si>
    <t>DTE2153401010305</t>
  </si>
  <si>
    <t>Nguyễn Lưu Thùy</t>
  </si>
  <si>
    <t>DTE2153401010250</t>
  </si>
  <si>
    <t>Hứa Hiển</t>
  </si>
  <si>
    <t>DTE2153401010264</t>
  </si>
  <si>
    <t>Bế Quang</t>
  </si>
  <si>
    <t>Luyện</t>
  </si>
  <si>
    <t>DTE2153401010339</t>
  </si>
  <si>
    <t>DTE2153401010375</t>
  </si>
  <si>
    <t>DTE2153401010237</t>
  </si>
  <si>
    <t>DTE2153401010251</t>
  </si>
  <si>
    <t>Hoàng Tâm</t>
  </si>
  <si>
    <t>DTE2153401010352</t>
  </si>
  <si>
    <t>DTE2153401010378</t>
  </si>
  <si>
    <t>DTE2153401010302</t>
  </si>
  <si>
    <t>DTE2153401010298</t>
  </si>
  <si>
    <t>DTE2153401010289</t>
  </si>
  <si>
    <t>DTE2153401010396</t>
  </si>
  <si>
    <t>DTE2153401010335</t>
  </si>
  <si>
    <t>DTE2153401010252</t>
  </si>
  <si>
    <t>DTE2153401010278</t>
  </si>
  <si>
    <t>Đỗ Đình</t>
  </si>
  <si>
    <t>DTE2153401010238</t>
  </si>
  <si>
    <t>DTE2153401010253</t>
  </si>
  <si>
    <t>DTE2153401010311</t>
  </si>
  <si>
    <t>DTE2153401010312</t>
  </si>
  <si>
    <t>Trần Đào Thái</t>
  </si>
  <si>
    <t>DTE2153401010283</t>
  </si>
  <si>
    <t>DTE2153401010254</t>
  </si>
  <si>
    <t>DTE2153401010267</t>
  </si>
  <si>
    <t>Ngô Danh</t>
  </si>
  <si>
    <t>DTE2153401010321</t>
  </si>
  <si>
    <t>DTE2153401010286</t>
  </si>
  <si>
    <t>Vũ Thị Mai</t>
  </si>
  <si>
    <t>DTE2153401010239</t>
  </si>
  <si>
    <t>DTE2153401010279</t>
  </si>
  <si>
    <t>DTE2153401010303</t>
  </si>
  <si>
    <t>DTE2153401010393</t>
  </si>
  <si>
    <t>Linh Duy</t>
  </si>
  <si>
    <t>DTE2153401010268</t>
  </si>
  <si>
    <t>DTE2153401010256</t>
  </si>
  <si>
    <t>DTE2153401010314</t>
  </si>
  <si>
    <t>DTE2153401010290</t>
  </si>
  <si>
    <t>DTE2153401010255</t>
  </si>
  <si>
    <t>DTE2153401010383</t>
  </si>
  <si>
    <t>Lâm Xuân</t>
  </si>
  <si>
    <t>DTE2153401010360</t>
  </si>
  <si>
    <t>Trịnh Trọng</t>
  </si>
  <si>
    <t>DTE2153401010269</t>
  </si>
  <si>
    <t>DTE2153401010272</t>
  </si>
  <si>
    <t>Lê Huyền</t>
  </si>
  <si>
    <t>DTE2153401010377</t>
  </si>
  <si>
    <t>Lục thị</t>
  </si>
  <si>
    <t>DTE2153401010282</t>
  </si>
  <si>
    <t>DTE2153401010270</t>
  </si>
  <si>
    <t>DTE2153401010271</t>
  </si>
  <si>
    <t>DTE2153401010386</t>
  </si>
  <si>
    <t>Trí</t>
  </si>
  <si>
    <t>DTE2153401010259</t>
  </si>
  <si>
    <t>DTE2153401010300</t>
  </si>
  <si>
    <t>DTE2153401010273</t>
  </si>
  <si>
    <t>DTE2153401010315</t>
  </si>
  <si>
    <t>Đào Duy</t>
  </si>
  <si>
    <t>DTE2153401010257</t>
  </si>
  <si>
    <t>DTE2155106050055</t>
  </si>
  <si>
    <t>DTE2155106050026</t>
  </si>
  <si>
    <t>DTE2155106050003</t>
  </si>
  <si>
    <t>Lê Tuấn</t>
  </si>
  <si>
    <t>DTE2155106050041</t>
  </si>
  <si>
    <t>Nguyễn Lê Quang</t>
  </si>
  <si>
    <t>DTE2155106050042</t>
  </si>
  <si>
    <t>DTE2155106050048</t>
  </si>
  <si>
    <t>DTE2155106050025</t>
  </si>
  <si>
    <t>DTE2155106050016</t>
  </si>
  <si>
    <t>DTE2155106050021</t>
  </si>
  <si>
    <t>DTE2155106050049</t>
  </si>
  <si>
    <t>DTE2155106050001</t>
  </si>
  <si>
    <t>Trần</t>
  </si>
  <si>
    <t>DTE2155106050011</t>
  </si>
  <si>
    <t>Văn Sỹ</t>
  </si>
  <si>
    <t>DTE2155106050039</t>
  </si>
  <si>
    <t>DTE2155106050013</t>
  </si>
  <si>
    <t>Cáp Thị Khánh</t>
  </si>
  <si>
    <t>DTE2155106050027</t>
  </si>
  <si>
    <t>DTE2155106050004</t>
  </si>
  <si>
    <t>DTE2155106050056</t>
  </si>
  <si>
    <t>DTE2155106050002</t>
  </si>
  <si>
    <t>DTE2155106050059</t>
  </si>
  <si>
    <t>DTE2155106050043</t>
  </si>
  <si>
    <t>DTE2155106050036</t>
  </si>
  <si>
    <t>DTE2155106050018</t>
  </si>
  <si>
    <t>Tạ Thị Cẩm</t>
  </si>
  <si>
    <t>DTE2155106050005</t>
  </si>
  <si>
    <t>DTE2155106050028</t>
  </si>
  <si>
    <t>Bùi Hoài</t>
  </si>
  <si>
    <t>DTE2155106050010</t>
  </si>
  <si>
    <t>Đào Hà Trang</t>
  </si>
  <si>
    <t>DTE2155106050029</t>
  </si>
  <si>
    <t>DTE2155106050035</t>
  </si>
  <si>
    <t>DTE2155106050019</t>
  </si>
  <si>
    <t>DTE2155106050038</t>
  </si>
  <si>
    <t>DTE2155106050009</t>
  </si>
  <si>
    <t>DTE2155106050044</t>
  </si>
  <si>
    <t>DTE2155106050020</t>
  </si>
  <si>
    <t>DTE2155106050058</t>
  </si>
  <si>
    <t>Hồ Thúy</t>
  </si>
  <si>
    <t>DTE2155106050022</t>
  </si>
  <si>
    <t>DTE2155106050015</t>
  </si>
  <si>
    <t>DTE2155106050040</t>
  </si>
  <si>
    <t>DTE2155106050045</t>
  </si>
  <si>
    <t>DTE2155106050052</t>
  </si>
  <si>
    <t>DTE2155106050046</t>
  </si>
  <si>
    <t>DTE2155106050023</t>
  </si>
  <si>
    <t>Hoàng Thị Diệp</t>
  </si>
  <si>
    <t>DTE2155106050053</t>
  </si>
  <si>
    <t>DTE2155106050037</t>
  </si>
  <si>
    <t>DTE2155106050017</t>
  </si>
  <si>
    <t>DTE2155106050057</t>
  </si>
  <si>
    <t>DTE2155106050014</t>
  </si>
  <si>
    <t>DTE2155106050006</t>
  </si>
  <si>
    <t>DTE2155106050024</t>
  </si>
  <si>
    <t>DTE2155106050030</t>
  </si>
  <si>
    <t>Ngô Trịnh Thanh</t>
  </si>
  <si>
    <t>DTE2155106050007</t>
  </si>
  <si>
    <t>Trịnh Cẩm</t>
  </si>
  <si>
    <t>DTE2155106050034</t>
  </si>
  <si>
    <t>Vi Thị Minh</t>
  </si>
  <si>
    <t>DTE2155106050051</t>
  </si>
  <si>
    <t>DTE2155106050050</t>
  </si>
  <si>
    <t>DTE1953401010269</t>
  </si>
  <si>
    <t>Bulalacao Custodio</t>
  </si>
  <si>
    <t>Shecaina Mariz</t>
  </si>
  <si>
    <t>DTE1953403010442</t>
  </si>
  <si>
    <t xml:space="preserve">Marbit Campo </t>
  </si>
  <si>
    <t>Christian Allain</t>
  </si>
  <si>
    <t>DTE1953403010443</t>
  </si>
  <si>
    <t>Baleros Mendoza</t>
  </si>
  <si>
    <t>Mark Ryan</t>
  </si>
  <si>
    <t>DTE1958101030003</t>
  </si>
  <si>
    <t>DTE1953402010044</t>
  </si>
  <si>
    <t>DTE1953403010119</t>
  </si>
  <si>
    <t>DTE1953403010142</t>
  </si>
  <si>
    <t>DTE1953403010260</t>
  </si>
  <si>
    <t>DTE1953403010039</t>
  </si>
  <si>
    <t>DTE1953401010211</t>
  </si>
  <si>
    <t xml:space="preserve">Nguyễn Hữu </t>
  </si>
  <si>
    <t>DTE1953403010234</t>
  </si>
  <si>
    <t>DTE1953401010108</t>
  </si>
  <si>
    <t>DTE1953401010139</t>
  </si>
  <si>
    <t>DTE1953401010213</t>
  </si>
  <si>
    <t xml:space="preserve">Lường Thị Thu </t>
  </si>
  <si>
    <t>DTE1953401010104</t>
  </si>
  <si>
    <t>DTE1953401010274</t>
  </si>
  <si>
    <t>DTE1953401010200</t>
  </si>
  <si>
    <t>DTE2053401010225</t>
  </si>
  <si>
    <t>DTE1955106050001</t>
  </si>
  <si>
    <t>DTE1953401010026</t>
  </si>
  <si>
    <t>DTE1953401010047</t>
  </si>
  <si>
    <t xml:space="preserve">Phạm Ngọc </t>
  </si>
  <si>
    <t>DTE1953402010071</t>
  </si>
  <si>
    <t>DTE1953401010191</t>
  </si>
  <si>
    <t>DTE1953403010136</t>
  </si>
  <si>
    <t>DTE1953403010077</t>
  </si>
  <si>
    <t>DTE1953401010084</t>
  </si>
  <si>
    <t>DTE1953401010196</t>
  </si>
  <si>
    <t xml:space="preserve">Dương Thị Hồng </t>
  </si>
  <si>
    <t>DTE2053403010794</t>
  </si>
  <si>
    <t>Jasmin Alcaraz</t>
  </si>
  <si>
    <t>Bellen</t>
  </si>
  <si>
    <t>DTE1953401010208</t>
  </si>
  <si>
    <t xml:space="preserve">Lê Đình </t>
  </si>
  <si>
    <t>DTE1953401010155</t>
  </si>
  <si>
    <t>Nguyễn Văn Mạnh</t>
  </si>
  <si>
    <t>DTE1953402010042</t>
  </si>
  <si>
    <t>Nguyễn Hồ</t>
  </si>
  <si>
    <t>DTE1953403010076</t>
  </si>
  <si>
    <t>Đặng Châu Anh</t>
  </si>
  <si>
    <t>Karina</t>
  </si>
  <si>
    <t>DTE1953403010015</t>
  </si>
  <si>
    <t>DTE1953403010229</t>
  </si>
  <si>
    <t xml:space="preserve">Ngô Tiến </t>
  </si>
  <si>
    <t>DTE1953403010040</t>
  </si>
  <si>
    <t>Trình Thị Thu</t>
  </si>
  <si>
    <t>DTE1953403010149</t>
  </si>
  <si>
    <t>DTE1953403010198</t>
  </si>
  <si>
    <t>DTE1953403010396</t>
  </si>
  <si>
    <t>DTE1953401010162</t>
  </si>
  <si>
    <t xml:space="preserve">Lê Thị Phương </t>
  </si>
  <si>
    <t>DTE1953403010281</t>
  </si>
  <si>
    <t>Nông Thị Thu</t>
  </si>
  <si>
    <t>DTE1953403010335</t>
  </si>
  <si>
    <t xml:space="preserve">Vũ Hoàng Kim </t>
  </si>
  <si>
    <t>DTE1953403010339</t>
  </si>
  <si>
    <t>DTE1953403010387</t>
  </si>
  <si>
    <t>DTE1958101030029</t>
  </si>
  <si>
    <t>DTE1958101030046</t>
  </si>
  <si>
    <t>DTE2058101030214</t>
  </si>
  <si>
    <t xml:space="preserve">Nwaorji Philip </t>
  </si>
  <si>
    <t>Ikenna</t>
  </si>
  <si>
    <t>DTE1958101030044</t>
  </si>
  <si>
    <t>DTE1958101030010</t>
  </si>
  <si>
    <t>Nguyễn Tiểu</t>
  </si>
  <si>
    <t>DTE1958101030019</t>
  </si>
  <si>
    <t>Lương Tiến</t>
  </si>
  <si>
    <t>DTE1958101030032</t>
  </si>
  <si>
    <t>Thạch Thị Huệ</t>
  </si>
  <si>
    <t>DTE1953403010110</t>
  </si>
  <si>
    <t>DTE2053403010015</t>
  </si>
  <si>
    <t>DTE2053402010173</t>
  </si>
  <si>
    <t>DTE2153403010347</t>
  </si>
  <si>
    <t xml:space="preserve">Đỗ Thùy </t>
  </si>
  <si>
    <t>DTE2053403010705</t>
  </si>
  <si>
    <t>Vi Việt</t>
  </si>
  <si>
    <t>Dư</t>
  </si>
  <si>
    <t>DTE2053403010740</t>
  </si>
  <si>
    <t>DTE2053403010382</t>
  </si>
  <si>
    <t>DTE2053403010766</t>
  </si>
  <si>
    <t>DTE2153401010261</t>
  </si>
  <si>
    <t xml:space="preserve">Vũ Quang </t>
  </si>
  <si>
    <t>DTE2053402010177</t>
  </si>
  <si>
    <t>Nịnh Thị</t>
  </si>
  <si>
    <t>DTE2053101050040</t>
  </si>
  <si>
    <t>DTE2053403010707</t>
  </si>
  <si>
    <t>DTE2053401010388</t>
  </si>
  <si>
    <t>Phạm Thị Tùng</t>
  </si>
  <si>
    <t>DTE2058101030195</t>
  </si>
  <si>
    <t>DTE2153402010111</t>
  </si>
  <si>
    <t>DTE2058101030197</t>
  </si>
  <si>
    <t>DTE2053403010792</t>
  </si>
  <si>
    <t>Nguyễn Hồng Khánh</t>
  </si>
  <si>
    <t>DTE2053403010723</t>
  </si>
  <si>
    <t>DTE2053403010536</t>
  </si>
  <si>
    <t>DTE2053402010179</t>
  </si>
  <si>
    <t>DTE2058101030027</t>
  </si>
  <si>
    <t>DTE2058101030212</t>
  </si>
  <si>
    <t>DTE2053403010718</t>
  </si>
  <si>
    <t>Bạch Thị</t>
  </si>
  <si>
    <t>DTE2053403010729</t>
  </si>
  <si>
    <t>Tạ Thu</t>
  </si>
  <si>
    <t>DTE2053403010724</t>
  </si>
  <si>
    <t>DTE2053403010294</t>
  </si>
  <si>
    <t>DTE2053402010178</t>
  </si>
  <si>
    <t>DTE2153401010291</t>
  </si>
  <si>
    <t xml:space="preserve">Nguyễn Khánh </t>
  </si>
  <si>
    <t>DTE2058101030204</t>
  </si>
  <si>
    <t>DTE2053401010229</t>
  </si>
  <si>
    <t>DTE2053401010544</t>
  </si>
  <si>
    <t>DTE2053401010559</t>
  </si>
  <si>
    <t>Bùi Thị Thùy</t>
  </si>
  <si>
    <t>DTE2053401010534</t>
  </si>
  <si>
    <t>DTE2053401010291</t>
  </si>
  <si>
    <t>DTE2053401150121</t>
  </si>
  <si>
    <t>Mai Duy</t>
  </si>
  <si>
    <t>DTE2053401010317</t>
  </si>
  <si>
    <t>Phạm Thị Mỹ</t>
  </si>
  <si>
    <t>DTE2053401010520</t>
  </si>
  <si>
    <t>DTE2053401010337</t>
  </si>
  <si>
    <t>Quản Hạnh</t>
  </si>
  <si>
    <t>DTE2053401010150</t>
  </si>
  <si>
    <t xml:space="preserve">Hoàng </t>
  </si>
  <si>
    <t>DTE2053401010565</t>
  </si>
  <si>
    <t>DTE2053401010528</t>
  </si>
  <si>
    <t>DTE2053402010165</t>
  </si>
  <si>
    <t>Tạ Thị Khánh</t>
  </si>
  <si>
    <t>DTE2053401010543</t>
  </si>
  <si>
    <t>DTE2053401010542</t>
  </si>
  <si>
    <t>DTE2053401010531</t>
  </si>
  <si>
    <t>DTE2053401010569</t>
  </si>
  <si>
    <t>DTE2053403010541</t>
  </si>
  <si>
    <t>DTE2053401010222</t>
  </si>
  <si>
    <t>DTE2053401010523</t>
  </si>
  <si>
    <t>Bùi Phi</t>
  </si>
  <si>
    <t>DTE2053401010236</t>
  </si>
  <si>
    <t>DTE2053401010223</t>
  </si>
  <si>
    <t>DTE2053401010119</t>
  </si>
  <si>
    <t>Nông Thị Phương</t>
  </si>
  <si>
    <t>DTE2053401010524</t>
  </si>
  <si>
    <t>DTE2053401010485</t>
  </si>
  <si>
    <t>DTE2053401010480</t>
  </si>
  <si>
    <t>Trương Thanh</t>
  </si>
  <si>
    <t>DTE2053401010566</t>
  </si>
  <si>
    <t>DTE2053401010536</t>
  </si>
  <si>
    <t>DTE2053401010224</t>
  </si>
  <si>
    <t>DTE2053401010526</t>
  </si>
  <si>
    <t>không xét</t>
  </si>
  <si>
    <t>DTE2153401150194</t>
  </si>
  <si>
    <t>Trần Huệ</t>
  </si>
  <si>
    <t>DTE2153401200036</t>
  </si>
  <si>
    <t>Nguyễn Diễm</t>
  </si>
  <si>
    <t>Học kỳ I năm học 2022 - 2023</t>
  </si>
  <si>
    <t>(Ban hành kèm theo QĐ số         /QĐ-ĐHKT&amp;QTKD-CTSV ngày      tháng      năm 2023)</t>
  </si>
  <si>
    <t>KHÓA 16</t>
  </si>
  <si>
    <t>K16 KTĐT</t>
  </si>
  <si>
    <t>K16 KTPT</t>
  </si>
  <si>
    <t>Trần Thị Thuỳ</t>
  </si>
  <si>
    <t xml:space="preserve">Hoàng Trường </t>
  </si>
  <si>
    <t>DTE1953101010003</t>
  </si>
  <si>
    <t xml:space="preserve">Lâm Thu  </t>
  </si>
  <si>
    <t xml:space="preserve">Đinh Ngọc </t>
  </si>
  <si>
    <t>Lương Nguyễn Thảo</t>
  </si>
  <si>
    <t>KHOÁ 17</t>
  </si>
  <si>
    <t>K17 KTĐT</t>
  </si>
  <si>
    <t>DTE2053101010011</t>
  </si>
  <si>
    <t>DTE2053101010047</t>
  </si>
  <si>
    <t>VPNQ 
KTX</t>
  </si>
  <si>
    <t>DTE2053101010048</t>
  </si>
  <si>
    <t>Saysamphan</t>
  </si>
  <si>
    <t>K17 KTPT</t>
  </si>
  <si>
    <t xml:space="preserve">Tạ Thị Vân </t>
  </si>
  <si>
    <t xml:space="preserve">Trương Minh </t>
  </si>
  <si>
    <t xml:space="preserve">Mẫn Thanh </t>
  </si>
  <si>
    <t>DTE2053101010002</t>
  </si>
  <si>
    <t>DTE2053101010018</t>
  </si>
  <si>
    <t xml:space="preserve">Ma Thị Thu </t>
  </si>
  <si>
    <t>DTE2053101010005</t>
  </si>
  <si>
    <t>DTE2053101010036</t>
  </si>
  <si>
    <t>Lờ A</t>
  </si>
  <si>
    <t>DTE2053101010046</t>
  </si>
  <si>
    <t>DTE2053101010039</t>
  </si>
  <si>
    <t xml:space="preserve">Đỗ Thị Phương </t>
  </si>
  <si>
    <t xml:space="preserve">Đặng Ngọc </t>
  </si>
  <si>
    <t>KHÓA 18</t>
  </si>
  <si>
    <t>K18 KTĐT</t>
  </si>
  <si>
    <t>Bảo Lưu</t>
  </si>
  <si>
    <t>NHTC</t>
  </si>
  <si>
    <t>QTKD</t>
  </si>
  <si>
    <t>VPQC, BHYT</t>
  </si>
  <si>
    <t>QLL</t>
  </si>
  <si>
    <t>VPNQ
KTX</t>
  </si>
  <si>
    <t>K18 KTPT</t>
  </si>
  <si>
    <t>K18 Kinh tế</t>
  </si>
  <si>
    <t>Không xét (Đình chỉ học)</t>
  </si>
  <si>
    <t>K16 QT MARKETING</t>
  </si>
  <si>
    <t>K16 QTKD KS&amp;DL</t>
  </si>
  <si>
    <t xml:space="preserve">Mai </t>
  </si>
  <si>
    <t xml:space="preserve">Hứa Văn </t>
  </si>
  <si>
    <t xml:space="preserve">Nguyễn Thị Yến </t>
  </si>
  <si>
    <t xml:space="preserve">Đỗ Thị Bích </t>
  </si>
  <si>
    <t xml:space="preserve">Hoàng Quỳnh </t>
  </si>
  <si>
    <t xml:space="preserve">Trần Đình </t>
  </si>
  <si>
    <t xml:space="preserve">Hoàng Phương </t>
  </si>
  <si>
    <t xml:space="preserve">Phùng Đỗ Thảo </t>
  </si>
  <si>
    <t>K17 QT Marketing A</t>
  </si>
  <si>
    <t>K17 QT Marketing B</t>
  </si>
  <si>
    <t>K17 QTKD KS &amp;DL</t>
  </si>
  <si>
    <t>K17 KD Quốc tế</t>
  </si>
  <si>
    <t>K18 Marketing 1</t>
  </si>
  <si>
    <t>DTE2153401150195</t>
  </si>
  <si>
    <t>DTE2153401150193</t>
  </si>
  <si>
    <t>K18 Marketing 2</t>
  </si>
  <si>
    <t>K18 QTDV DLLH</t>
  </si>
  <si>
    <t>K18 KD Quốc tế</t>
  </si>
  <si>
    <t>Không xét (bảo lưu)</t>
  </si>
  <si>
    <t xml:space="preserve">Lớp: K16 TCDN </t>
  </si>
  <si>
    <t xml:space="preserve">Nguyễn Đức </t>
  </si>
  <si>
    <t xml:space="preserve">Anh </t>
  </si>
  <si>
    <t xml:space="preserve">DTE1953402010080
</t>
  </si>
  <si>
    <t xml:space="preserve">Triệu Vân </t>
  </si>
  <si>
    <t xml:space="preserve">Phạm Thị Thu </t>
  </si>
  <si>
    <t xml:space="preserve">DTE1953402010006 </t>
  </si>
  <si>
    <t xml:space="preserve">Chu Văn </t>
  </si>
  <si>
    <t xml:space="preserve">Trương Đức </t>
  </si>
  <si>
    <t xml:space="preserve">Nguyễn Thị Ngọc </t>
  </si>
  <si>
    <t xml:space="preserve">Lưu Bá </t>
  </si>
  <si>
    <t xml:space="preserve">Trần Thị Linh  </t>
  </si>
  <si>
    <t xml:space="preserve">Lê Thị </t>
  </si>
  <si>
    <t xml:space="preserve">Nguyễn Hồng  </t>
  </si>
  <si>
    <t xml:space="preserve">Chu Thị </t>
  </si>
  <si>
    <t xml:space="preserve">Nguyễn Văn </t>
  </si>
  <si>
    <t>Khiển trách</t>
  </si>
  <si>
    <t>DTE1753402010057</t>
  </si>
  <si>
    <t xml:space="preserve">Bùi Thị Thuỷ </t>
  </si>
  <si>
    <t>K14 TCDN</t>
  </si>
  <si>
    <t xml:space="preserve">Đỗ Hoàng </t>
  </si>
  <si>
    <t xml:space="preserve"> BHYT</t>
  </si>
  <si>
    <t>Lớp: K16 TCNH</t>
  </si>
  <si>
    <t>Cảnh cáo</t>
  </si>
  <si>
    <t>Lớp: K17 TCNH A</t>
  </si>
  <si>
    <t>Lớp: K17 TCNH B</t>
  </si>
  <si>
    <t>K15 TCDN, Đi thực tập ở Nhật</t>
  </si>
  <si>
    <t>KHOÁ 18</t>
  </si>
  <si>
    <t>Lớp: K18 TCNH 1</t>
  </si>
  <si>
    <t>1</t>
  </si>
  <si>
    <t>2</t>
  </si>
  <si>
    <t>DTE2153402010065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</si>
  <si>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</si>
  <si>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</si>
  <si>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</si>
  <si>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</si>
  <si>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</si>
  <si>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</si>
  <si>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</si>
  <si>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</si>
  <si>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</si>
  <si>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</si>
  <si>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Đang thi hành kỷ luật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</si>
  <si>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</si>
  <si>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</si>
  <si>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</si>
  <si>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</si>
  <si>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</si>
  <si>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</si>
  <si>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</si>
  <si>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</si>
  <si>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</si>
  <si>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</si>
  <si>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</si>
  <si>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</si>
  <si>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</si>
  <si>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</si>
  <si>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</si>
  <si>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</si>
  <si>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</si>
  <si>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</si>
  <si>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</si>
  <si>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</si>
  <si>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</si>
  <si>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</si>
  <si>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</si>
  <si>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</si>
  <si>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</si>
  <si>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</si>
  <si>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</si>
  <si>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</si>
  <si>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</si>
  <si>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</si>
  <si>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</si>
  <si>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</si>
  <si>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</si>
  <si>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</si>
  <si>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</si>
  <si>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</si>
  <si>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</si>
  <si>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</si>
  <si>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</si>
  <si>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</si>
  <si>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</si>
  <si>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</si>
  <si>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</si>
  <si>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</si>
  <si>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</si>
  <si>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</si>
  <si>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</si>
  <si>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</si>
  <si>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</si>
  <si>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</si>
  <si>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</si>
  <si>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</si>
  <si>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</si>
  <si>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</si>
  <si>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</si>
  <si>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</si>
  <si>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</si>
  <si>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</si>
  <si>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</si>
  <si>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</si>
  <si>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</si>
  <si>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Lớp: K18 TCNH 2</t>
  </si>
  <si>
    <t>Buộc thôi học</t>
  </si>
  <si>
    <t xml:space="preserve">Trung bình </t>
  </si>
  <si>
    <t xml:space="preserve">Hoàng Minh </t>
  </si>
  <si>
    <t>DTE2153402010186</t>
  </si>
  <si>
    <t>Phạm Vũ</t>
  </si>
  <si>
    <t>yếu</t>
  </si>
  <si>
    <t>Cảnh cáo, BHYT</t>
  </si>
  <si>
    <t>Nghỉ học không lí do</t>
  </si>
  <si>
    <t>Lớp K16 QLKT</t>
  </si>
  <si>
    <t>Họ  sinh viên</t>
  </si>
  <si>
    <t>Điểm rèn luyện</t>
  </si>
  <si>
    <t xml:space="preserve">Ghi chú </t>
  </si>
  <si>
    <t xml:space="preserve">Vũ Thị Tuyết </t>
  </si>
  <si>
    <t>DTE19538404030003</t>
  </si>
  <si>
    <t>Phạm Gia</t>
  </si>
  <si>
    <t>Lớp K17 LKT</t>
  </si>
  <si>
    <t>K17 QLKT</t>
  </si>
  <si>
    <t>Bí thư</t>
  </si>
  <si>
    <t>K18 LKT 1</t>
  </si>
  <si>
    <t>Vũ Thị Thùy</t>
  </si>
  <si>
    <t>Hoàng Nguyệt</t>
  </si>
  <si>
    <t>Trần Vũ Phương</t>
  </si>
  <si>
    <t>Nghiêm Thanh</t>
  </si>
  <si>
    <t>K18 LKT 2</t>
  </si>
  <si>
    <t>BHYT + Cảnh cáo</t>
  </si>
  <si>
    <t>DTE2153801070103</t>
  </si>
  <si>
    <t>Lớp trưởng</t>
  </si>
  <si>
    <t>K18 QLC 2</t>
  </si>
  <si>
    <t>DTE2153404030128</t>
  </si>
  <si>
    <t>Lớp: K16LOGISTIC</t>
  </si>
  <si>
    <t>Lớp: K16QTKDTH A</t>
  </si>
  <si>
    <t>Lớp: K16QTKDTH B</t>
  </si>
  <si>
    <t>BHYT,VPQC</t>
  </si>
  <si>
    <t>Lớp: K16QTKDTH C</t>
  </si>
  <si>
    <t>Lớp: K16QTKDTH D</t>
  </si>
  <si>
    <t>Lớp: K17LOGSITIC</t>
  </si>
  <si>
    <t>Lớp: K17QTKD A</t>
  </si>
  <si>
    <t>DTE2053401010603</t>
  </si>
  <si>
    <t xml:space="preserve">Nguyễn Đăng </t>
  </si>
  <si>
    <t>DTE2053401010602</t>
  </si>
  <si>
    <t>Lớp: K17QTKD B</t>
  </si>
  <si>
    <t>DTE2053401010076</t>
  </si>
  <si>
    <t>DTE2053401010151</t>
  </si>
  <si>
    <t>Lớp: K17QTKD C</t>
  </si>
  <si>
    <t>Lớp: K17QTKD D</t>
  </si>
  <si>
    <t xml:space="preserve">Lý Kiều </t>
  </si>
  <si>
    <t>Lớp: K18LOGSITIC</t>
  </si>
  <si>
    <t>Lớp: K18QTKD 1</t>
  </si>
  <si>
    <t>Lớp: K18QTKD 2</t>
  </si>
  <si>
    <t>Lớp: K18QTKD 3</t>
  </si>
  <si>
    <t>BHYT, VPQC</t>
  </si>
  <si>
    <t>Lớp: K18QTKD 4</t>
  </si>
  <si>
    <t xml:space="preserve">VPQC </t>
  </si>
  <si>
    <t>DTE2153401010135</t>
  </si>
  <si>
    <t>Lớp: K16 QTKD CLC</t>
  </si>
  <si>
    <t>DTE1753403010022</t>
  </si>
  <si>
    <t>K14 QTKD CLC</t>
  </si>
  <si>
    <t>K15 QTKD CLC</t>
  </si>
  <si>
    <t>K15 QTKD CLC; Bảo lưu</t>
  </si>
  <si>
    <t>BHYT, vi phạm nội quy KTX</t>
  </si>
  <si>
    <t>Lớp: K16 KTTH CLC</t>
  </si>
  <si>
    <t>K15 KTTH CLC</t>
  </si>
  <si>
    <t xml:space="preserve"> </t>
  </si>
  <si>
    <t>Lớp: K16 QTDL&amp;KS CLC</t>
  </si>
  <si>
    <t>KHÓA 17</t>
  </si>
  <si>
    <t>Lớp: K17 QTKD CLC</t>
  </si>
  <si>
    <t>DTE2153403010534</t>
  </si>
  <si>
    <t xml:space="preserve">Carl Ivan Mendoza </t>
  </si>
  <si>
    <t>Baleros</t>
  </si>
  <si>
    <t>DTE2153401010404</t>
  </si>
  <si>
    <t>Mai Ngọc Lan</t>
  </si>
  <si>
    <t>Đình</t>
  </si>
  <si>
    <t>Lớp: K17 KTTH CLC</t>
  </si>
  <si>
    <t>DTE2053403010219</t>
  </si>
  <si>
    <t xml:space="preserve">Trần Thị Như </t>
  </si>
  <si>
    <t>Lớp: K17 QTDL&amp;KS CLC</t>
  </si>
  <si>
    <t>DTE2153402010182</t>
  </si>
  <si>
    <t>Ndubueze Onyekachi</t>
  </si>
  <si>
    <t>Genesis</t>
  </si>
  <si>
    <t>DTE2158101030053</t>
  </si>
  <si>
    <t xml:space="preserve">Onu Olisaemeka </t>
  </si>
  <si>
    <t>Godwin</t>
  </si>
  <si>
    <t>DTE2158101030052</t>
  </si>
  <si>
    <t>Francis Chibuike</t>
  </si>
  <si>
    <t>Gift</t>
  </si>
  <si>
    <t>Lớp: K17 TC CLC</t>
  </si>
  <si>
    <t>Lớp: K18 QTKD CLC</t>
  </si>
  <si>
    <t>DTE2153401010355</t>
  </si>
  <si>
    <t>DTE2153401010045</t>
  </si>
  <si>
    <t>DTE2153401010210</t>
  </si>
  <si>
    <t xml:space="preserve">La Ngọc </t>
  </si>
  <si>
    <t>DTE2153401010114</t>
  </si>
  <si>
    <t xml:space="preserve">Nguyễn Tiến </t>
  </si>
  <si>
    <t>DTE2153401010248</t>
  </si>
  <si>
    <t xml:space="preserve">Dương Khánh </t>
  </si>
  <si>
    <t>DTE2153401010001</t>
  </si>
  <si>
    <t xml:space="preserve">Long Thanh </t>
  </si>
  <si>
    <t>DTE2153401010108</t>
  </si>
  <si>
    <t xml:space="preserve">Nguyễn Việt </t>
  </si>
  <si>
    <t>DTE2153401010397</t>
  </si>
  <si>
    <t xml:space="preserve">Nguyễn Công </t>
  </si>
  <si>
    <t>DTE2153401010050</t>
  </si>
  <si>
    <t>DTE2153401010219</t>
  </si>
  <si>
    <t xml:space="preserve">Nguyễn Yến </t>
  </si>
  <si>
    <t>DTE2153401010364</t>
  </si>
  <si>
    <t>DTE2153401010318</t>
  </si>
  <si>
    <t xml:space="preserve">Phạm Thế </t>
  </si>
  <si>
    <t>DTE2153401010277</t>
  </si>
  <si>
    <t xml:space="preserve">Phùng Đức </t>
  </si>
  <si>
    <t>DTE2153401010130</t>
  </si>
  <si>
    <t xml:space="preserve">Trương Vũ Trà </t>
  </si>
  <si>
    <t>DTE2153401010265</t>
  </si>
  <si>
    <t xml:space="preserve">Nguyễn Bảo </t>
  </si>
  <si>
    <t>DTE2153401010380</t>
  </si>
  <si>
    <t>DTE2153401010066</t>
  </si>
  <si>
    <t>DTE2153401010149</t>
  </si>
  <si>
    <t>DTE2153401010120</t>
  </si>
  <si>
    <t>DTE2253401010296</t>
  </si>
  <si>
    <t>Vũ Hoàng Minh</t>
  </si>
  <si>
    <t>DTE2153401010382</t>
  </si>
  <si>
    <t>DTE2153401010226</t>
  </si>
  <si>
    <t xml:space="preserve">Nông Minh </t>
  </si>
  <si>
    <t>DTE2153401010205</t>
  </si>
  <si>
    <t>DTE2153401010353</t>
  </si>
  <si>
    <t>DTE2053401010560</t>
  </si>
  <si>
    <t>K17 QTKD CLC</t>
  </si>
  <si>
    <t>DTE2153401010340</t>
  </si>
  <si>
    <t xml:space="preserve">Phan Phương </t>
  </si>
  <si>
    <t>DTE2153401010169</t>
  </si>
  <si>
    <t xml:space="preserve">Triệu Thị Thanh </t>
  </si>
  <si>
    <t>DTE2153401010349</t>
  </si>
  <si>
    <t xml:space="preserve">Hoàng Văn </t>
  </si>
  <si>
    <t>DTE2153401010281</t>
  </si>
  <si>
    <t xml:space="preserve">Hoàng Thị Quỳnh </t>
  </si>
  <si>
    <t>DTE2253401010297</t>
  </si>
  <si>
    <t>Lớp: K18 KTTH CLC</t>
  </si>
  <si>
    <t>DTE2153403010417</t>
  </si>
  <si>
    <t xml:space="preserve">Đào Thị Kim </t>
  </si>
  <si>
    <t>DTE2153403010281</t>
  </si>
  <si>
    <t xml:space="preserve">Đình Gia </t>
  </si>
  <si>
    <t>DTE2153403010357</t>
  </si>
  <si>
    <t>DTE2153403010016</t>
  </si>
  <si>
    <t>Đàm Thùy</t>
  </si>
  <si>
    <t>DTE2153403010225</t>
  </si>
  <si>
    <t>DTE2153403010496</t>
  </si>
  <si>
    <t>DTE2153403010515</t>
  </si>
  <si>
    <t>DTE2153403010362</t>
  </si>
  <si>
    <t>DTE2153403010375</t>
  </si>
  <si>
    <t xml:space="preserve">Phạm Chi </t>
  </si>
  <si>
    <t>DTE2153403010385</t>
  </si>
  <si>
    <t>DTE2153403010350</t>
  </si>
  <si>
    <t>DTE2153403010446</t>
  </si>
  <si>
    <t xml:space="preserve">Lưu Khánh </t>
  </si>
  <si>
    <t>DTE2153403010329</t>
  </si>
  <si>
    <t xml:space="preserve">Nguyễn Thảo </t>
  </si>
  <si>
    <t>DTE2153403010352</t>
  </si>
  <si>
    <t xml:space="preserve">Nguyễn Nhật </t>
  </si>
  <si>
    <t>DTE2153403010251</t>
  </si>
  <si>
    <t>DTE2153403010525</t>
  </si>
  <si>
    <t>DTE2153403010314</t>
  </si>
  <si>
    <t>DTE2153403010354</t>
  </si>
  <si>
    <t>DTE2153403010184</t>
  </si>
  <si>
    <t xml:space="preserve">Phạm Thu </t>
  </si>
  <si>
    <t>DTE2153403010453</t>
  </si>
  <si>
    <t xml:space="preserve">Võ Ngọc Huyền </t>
  </si>
  <si>
    <t>DTE2153403010315</t>
  </si>
  <si>
    <t xml:space="preserve">Từ Thị Cẩm </t>
  </si>
  <si>
    <t>DTE2153403010345</t>
  </si>
  <si>
    <t xml:space="preserve">Lê Thảo </t>
  </si>
  <si>
    <t>DTE2153403010079</t>
  </si>
  <si>
    <t xml:space="preserve">Lê Thị Hải </t>
  </si>
  <si>
    <t>Lớp: K18 QTDL&amp;KS CLC</t>
  </si>
  <si>
    <t>DTE2158101030039</t>
  </si>
  <si>
    <t xml:space="preserve">Đào Thị Hương </t>
  </si>
  <si>
    <t>DTE2158101030022</t>
  </si>
  <si>
    <t xml:space="preserve">Trịnh Anh </t>
  </si>
  <si>
    <t>DTE2158101030040</t>
  </si>
  <si>
    <t xml:space="preserve">Nguyễn Hoàng Thùy </t>
  </si>
  <si>
    <t>DTE2258101030049</t>
  </si>
  <si>
    <t>Princess Jewel Macatangay De</t>
  </si>
  <si>
    <t>Torres</t>
  </si>
  <si>
    <t>DTE2158101030042</t>
  </si>
  <si>
    <t xml:space="preserve">Trần Thị Thúy </t>
  </si>
  <si>
    <t>Lớp: K18 TC CLC</t>
  </si>
  <si>
    <t>DTE2153402010145</t>
  </si>
  <si>
    <t>DTE2153402010172</t>
  </si>
  <si>
    <t>Lê Văn</t>
  </si>
  <si>
    <t>DTE2153402010146</t>
  </si>
  <si>
    <t xml:space="preserve">Trần Thảo </t>
  </si>
  <si>
    <t>DTE2153402010175</t>
  </si>
  <si>
    <t>Lại Vũ Trang</t>
  </si>
  <si>
    <t>DTE2253402010146</t>
  </si>
  <si>
    <t>Marie France Elaine Ereve</t>
  </si>
  <si>
    <t>Malano</t>
  </si>
  <si>
    <t>DTE2153402010119</t>
  </si>
  <si>
    <t xml:space="preserve">Đoàn Thị Bích </t>
  </si>
  <si>
    <t>DTE2153402010124</t>
  </si>
  <si>
    <t xml:space="preserve">Trịnh Bảo Thái </t>
  </si>
  <si>
    <t>DTE2153402010088</t>
  </si>
  <si>
    <t>DTE2153402010068</t>
  </si>
  <si>
    <t xml:space="preserve">nghỉ học không lý do </t>
  </si>
  <si>
    <t>nghỉ học không lý do</t>
  </si>
  <si>
    <t>Lớp: K16-KTDNA</t>
  </si>
  <si>
    <t>DTE1753403010354</t>
  </si>
  <si>
    <t xml:space="preserve">Đỗ Thuận </t>
  </si>
  <si>
    <t>K14-KTDN</t>
  </si>
  <si>
    <t>Lớp: K16-KTDNB</t>
  </si>
  <si>
    <t xml:space="preserve">Dương Vũ </t>
  </si>
  <si>
    <t>K16-KTTHA</t>
  </si>
  <si>
    <t>BL 9/1/23</t>
  </si>
  <si>
    <t xml:space="preserve"> Liểu Thị Ngọc</t>
  </si>
  <si>
    <t xml:space="preserve"> Nguyễn Đình Trung </t>
  </si>
  <si>
    <t>K16- KTTHC</t>
  </si>
  <si>
    <t>Lâm Quỳnh</t>
  </si>
  <si>
    <t>Tô Quỳnh</t>
  </si>
  <si>
    <t>Triệu Hồng</t>
  </si>
  <si>
    <t>Đinh Ngọc Linh</t>
  </si>
  <si>
    <t>Man Ngọc</t>
  </si>
  <si>
    <t>Đinh Thanh</t>
  </si>
  <si>
    <t>Lưu Nhật</t>
  </si>
  <si>
    <t>Đàm Thị Thu</t>
  </si>
  <si>
    <t>Hà Thị Thùy</t>
  </si>
  <si>
    <t>Nguyễn Thư</t>
  </si>
  <si>
    <t xml:space="preserve">Phùng Thị </t>
  </si>
  <si>
    <t>Đào Thị Thảo</t>
  </si>
  <si>
    <t>Nông Kim</t>
  </si>
  <si>
    <t>Lộc Phương</t>
  </si>
  <si>
    <t>Đình chỉ 01 HK</t>
  </si>
  <si>
    <t>DTE1753403010452</t>
  </si>
  <si>
    <t>K14</t>
  </si>
  <si>
    <t>DTE1753403010226</t>
  </si>
  <si>
    <t>DTE1753403010110</t>
  </si>
  <si>
    <t>DTE1753403010212</t>
  </si>
  <si>
    <t>K16-KTKT</t>
  </si>
  <si>
    <t>K17-KTTHA</t>
  </si>
  <si>
    <t>Nguyễn Lê Thương</t>
  </si>
  <si>
    <t>DTE2053101040056</t>
  </si>
  <si>
    <t>BL từ 5/9/2022</t>
  </si>
  <si>
    <t>DTE2053101040049</t>
  </si>
  <si>
    <t>Tạ Sinh</t>
  </si>
  <si>
    <t>K17-KTTHB</t>
  </si>
  <si>
    <t>Hoàng Tô</t>
  </si>
  <si>
    <t>Đinh Nhật</t>
  </si>
  <si>
    <t>Khúc Thị Bích</t>
  </si>
  <si>
    <t>Bùi Thị Hoài</t>
  </si>
  <si>
    <t>Hà Thuỳ</t>
  </si>
  <si>
    <t>Phạm Nguyễn Thu</t>
  </si>
  <si>
    <t>Trần Thị Hải</t>
  </si>
  <si>
    <t>K17-KTTHC</t>
  </si>
  <si>
    <t>DTE2053401010241</t>
  </si>
  <si>
    <t>VPNQKTX(10đ)</t>
  </si>
  <si>
    <t>BL</t>
  </si>
  <si>
    <t>K17-KTTHD</t>
  </si>
  <si>
    <t>K17-KTTH E</t>
  </si>
  <si>
    <t>Lê Thuỳ</t>
  </si>
  <si>
    <t>DTE2053040310806</t>
  </si>
  <si>
    <t>Phùng Trang</t>
  </si>
  <si>
    <t>DTE2053040310539</t>
  </si>
  <si>
    <t>DTE2053040310734</t>
  </si>
  <si>
    <t>DTE2053040310689</t>
  </si>
  <si>
    <t xml:space="preserve">Lý Thu </t>
  </si>
  <si>
    <t>K17-KT F</t>
  </si>
  <si>
    <t>K17 - KT Kiểm toán</t>
  </si>
  <si>
    <t>DTE2053403010805</t>
  </si>
  <si>
    <t>Ngô Thị Quỳnh</t>
  </si>
  <si>
    <t>Nguyễn Vũ Phương</t>
  </si>
  <si>
    <t>Phan Hùng</t>
  </si>
  <si>
    <t>Trần Thuỳ</t>
  </si>
  <si>
    <t>Lớp: K18-KT1</t>
  </si>
  <si>
    <t>74</t>
  </si>
  <si>
    <t>75</t>
  </si>
  <si>
    <t>BL 21/2/23</t>
  </si>
  <si>
    <t>Lớp: K18-KT2</t>
  </si>
  <si>
    <t xml:space="preserve">DTE2153403010080 </t>
  </si>
  <si>
    <t xml:space="preserve">Dương Thị Hải </t>
  </si>
  <si>
    <t xml:space="preserve">Hoàng Vân </t>
  </si>
  <si>
    <t xml:space="preserve">Luân Thị Lan </t>
  </si>
  <si>
    <t>DTE2153101040084</t>
  </si>
  <si>
    <t xml:space="preserve">Nguyễn Thị Lan </t>
  </si>
  <si>
    <t xml:space="preserve">Nguyễn Thúy  </t>
  </si>
  <si>
    <t xml:space="preserve">Phạm Nguyễn Mai </t>
  </si>
  <si>
    <t xml:space="preserve">Lại Ngọc </t>
  </si>
  <si>
    <t xml:space="preserve">Lưu Thị Ngọc </t>
  </si>
  <si>
    <t xml:space="preserve">Ngô Thị Ngọc </t>
  </si>
  <si>
    <t xml:space="preserve">Vũ Xuân </t>
  </si>
  <si>
    <t xml:space="preserve">Hoàng Dương </t>
  </si>
  <si>
    <t xml:space="preserve">Đinh Hồng  </t>
  </si>
  <si>
    <t xml:space="preserve">Nguyễn Thị Thuỳ </t>
  </si>
  <si>
    <t xml:space="preserve">Lê Thị Thùy  </t>
  </si>
  <si>
    <t xml:space="preserve">Lưu Thùy  </t>
  </si>
  <si>
    <t xml:space="preserve">Vũ Quang  </t>
  </si>
  <si>
    <t xml:space="preserve">Đoàn Hương </t>
  </si>
  <si>
    <t xml:space="preserve">Nguyễn Mỹ </t>
  </si>
  <si>
    <t xml:space="preserve">Nghiêm Thị </t>
  </si>
  <si>
    <t xml:space="preserve">DTE2153403010093 </t>
  </si>
  <si>
    <t xml:space="preserve">Lê Thị Hồng </t>
  </si>
  <si>
    <t>DTE2153401010234</t>
  </si>
  <si>
    <t xml:space="preserve">Trần Thanh </t>
  </si>
  <si>
    <t xml:space="preserve">Vũ Thị Thanh </t>
  </si>
  <si>
    <t xml:space="preserve">Phạm Thị </t>
  </si>
  <si>
    <t xml:space="preserve">DTE2153403010082 </t>
  </si>
  <si>
    <t xml:space="preserve">Trần Thị Lan </t>
  </si>
  <si>
    <t xml:space="preserve">Nguyễn Thị Hoài </t>
  </si>
  <si>
    <t xml:space="preserve">Đặng Thuỳ </t>
  </si>
  <si>
    <t xml:space="preserve">Hoàng Thị Trà </t>
  </si>
  <si>
    <t xml:space="preserve">Nguyễn Trà  </t>
  </si>
  <si>
    <t xml:space="preserve">Nông Thị Thúy </t>
  </si>
  <si>
    <t xml:space="preserve">Dương Thị Thanh </t>
  </si>
  <si>
    <t xml:space="preserve">Đỗ Thị Thuý </t>
  </si>
  <si>
    <t xml:space="preserve">Nguyễn Bích </t>
  </si>
  <si>
    <t xml:space="preserve">Nguyễn Minh </t>
  </si>
  <si>
    <t xml:space="preserve">Nguyễn Linh  </t>
  </si>
  <si>
    <t xml:space="preserve">Nguyễn Thị Trang  </t>
  </si>
  <si>
    <t xml:space="preserve">Trịnh Thị Kim </t>
  </si>
  <si>
    <t xml:space="preserve">Vũ Kim </t>
  </si>
  <si>
    <t xml:space="preserve">Voòng Mai </t>
  </si>
  <si>
    <t xml:space="preserve">Nguyễn Thị Diễm  </t>
  </si>
  <si>
    <t xml:space="preserve">Nông Ngọc </t>
  </si>
  <si>
    <t xml:space="preserve">Đinh Đức  </t>
  </si>
  <si>
    <t xml:space="preserve">Trần Thị Hoài  </t>
  </si>
  <si>
    <t xml:space="preserve">Đồng Thị Huyền </t>
  </si>
  <si>
    <t xml:space="preserve">Huỳnh Thị Thu  </t>
  </si>
  <si>
    <t xml:space="preserve">DTE2153403010109 </t>
  </si>
  <si>
    <t xml:space="preserve">Nông Tiểu  </t>
  </si>
  <si>
    <t xml:space="preserve">Lục Ánh </t>
  </si>
  <si>
    <t>K18- Kế toán 3</t>
  </si>
  <si>
    <t>DTE21534030120021</t>
  </si>
  <si>
    <t>DTE2153403010333</t>
  </si>
  <si>
    <t xml:space="preserve">Lý Thị Cẩm </t>
  </si>
  <si>
    <t>DTE2153403010528</t>
  </si>
  <si>
    <t>DTE2153403010503</t>
  </si>
  <si>
    <t>DTE2153403010410</t>
  </si>
  <si>
    <t xml:space="preserve">Bùi Thị </t>
  </si>
  <si>
    <t>DTE2153401200021</t>
  </si>
  <si>
    <t>sv mới chuyển</t>
  </si>
  <si>
    <t>DTE2153403010539</t>
  </si>
  <si>
    <t>chuyển đến kỳ 2</t>
  </si>
  <si>
    <t>K18- Kế toán 4</t>
  </si>
  <si>
    <t>VPQCT, BHYT</t>
  </si>
  <si>
    <t>DTE2053403010464</t>
  </si>
  <si>
    <t>K17-KT4</t>
  </si>
  <si>
    <t>Bỏ học ,  BHYT</t>
  </si>
  <si>
    <t>Lưu Hương</t>
  </si>
  <si>
    <t>Đào Thị Kim</t>
  </si>
  <si>
    <t xml:space="preserve">Lại Thu </t>
  </si>
  <si>
    <t>K18- Kế toán 5</t>
  </si>
  <si>
    <t>K18- Kế toán 6</t>
  </si>
  <si>
    <t>DTE2153403010491</t>
  </si>
  <si>
    <t>DTE2153403010502</t>
  </si>
  <si>
    <t>VPQC,BHYT</t>
  </si>
  <si>
    <t>DTE2153403010533</t>
  </si>
  <si>
    <t xml:space="preserve">Bảo lưu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</si>
</sst>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indexed="8"/>
      <name val="Arial"/>
      <family val="2"/>
      <charset val="163"/>
    </font>
    <font>
      <b/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4"/>
      <color theme="1"/>
      <name val="Times New Roman"/>
      <family val="2"/>
      <charset val="163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2"/>
      <charset val="163"/>
    </font>
    <font>
      <b/>
      <sz val="14"/>
      <color indexed="8"/>
      <name val="Times New Roman"/>
      <family val="1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2"/>
      <name val="Times New Roman"/>
      <family val="1"/>
    </font>
    <font>
      <i/>
      <sz val="14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163"/>
    </font>
    <font>
      <sz val="11"/>
      <color theme="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</font>
    <font>
      <b/>
      <sz val="10"/>
      <name val="Times New Roman"/>
      <family val="1"/>
    </font>
    <font>
      <sz val="11.5"/>
      <name val="Times New Roman"/>
      <family val="1"/>
    </font>
    <font>
      <sz val="12"/>
      <name val="Calibri"/>
      <family val="2"/>
    </font>
    <font>
      <sz val="12"/>
      <color theme="9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3"/>
      <color indexed="8"/>
      <name val="Times New Roman"/>
      <family val="1"/>
    </font>
    <font>
      <sz val="12"/>
      <color theme="1"/>
      <name val="Times New Roman"/>
      <family val="1"/>
      <charset val="163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rgb="FF050505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6" fillId="0" borderId="0"/>
    <xf numFmtId="0" fontId="31" fillId="0" borderId="0"/>
    <xf numFmtId="0" fontId="32" fillId="0" borderId="0"/>
    <xf numFmtId="0" fontId="4" fillId="0" borderId="0"/>
    <xf numFmtId="0" fontId="2" fillId="0" borderId="0"/>
    <xf numFmtId="9" fontId="42" fillId="0" borderId="0" applyFont="0" applyFill="0" applyBorder="0" applyAlignment="0" applyProtection="0"/>
    <xf numFmtId="0" fontId="1" fillId="0" borderId="0"/>
  </cellStyleXfs>
  <cellXfs count="761">
    <xf numFmtId="0" fontId="0" fillId="0" borderId="0" xfId="0"/>
    <xf numFmtId="0" fontId="0" fillId="0" borderId="0" xfId="0" applyFill="1"/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Border="1"/>
    <xf numFmtId="0" fontId="1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 applyProtection="1"/>
    <xf numFmtId="0" fontId="4" fillId="2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5" fillId="0" borderId="0" xfId="0" applyFont="1"/>
    <xf numFmtId="0" fontId="8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4" fillId="0" borderId="0" xfId="0" applyFont="1" applyFill="1" applyAlignment="1"/>
    <xf numFmtId="0" fontId="4" fillId="0" borderId="4" xfId="0" applyFont="1" applyBorder="1"/>
    <xf numFmtId="0" fontId="8" fillId="0" borderId="3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15" fillId="0" borderId="0" xfId="0" applyFont="1" applyFill="1"/>
    <xf numFmtId="0" fontId="24" fillId="0" borderId="0" xfId="0" applyFont="1" applyFill="1" applyAlignment="1">
      <alignment horizontal="left"/>
    </xf>
    <xf numFmtId="0" fontId="8" fillId="0" borderId="19" xfId="0" applyFont="1" applyBorder="1"/>
    <xf numFmtId="0" fontId="10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4" fillId="0" borderId="19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/>
    <xf numFmtId="0" fontId="10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3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shrinkToFi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/>
    <xf numFmtId="0" fontId="4" fillId="0" borderId="0" xfId="0" applyFont="1" applyAlignment="1">
      <alignment horizontal="center"/>
    </xf>
    <xf numFmtId="0" fontId="14" fillId="0" borderId="16" xfId="0" applyFont="1" applyBorder="1"/>
    <xf numFmtId="0" fontId="14" fillId="0" borderId="17" xfId="0" applyFont="1" applyBorder="1"/>
    <xf numFmtId="0" fontId="15" fillId="0" borderId="0" xfId="0" applyFont="1" applyAlignment="1">
      <alignment horizontal="center"/>
    </xf>
    <xf numFmtId="0" fontId="15" fillId="0" borderId="2" xfId="0" applyFont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 applyAlignment="1">
      <alignment horizontal="left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/>
    </xf>
    <xf numFmtId="0" fontId="20" fillId="0" borderId="23" xfId="0" applyFont="1" applyBorder="1"/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0" fontId="20" fillId="0" borderId="4" xfId="2" applyFont="1" applyBorder="1" applyAlignment="1">
      <alignment horizontal="left" vertical="center" wrapText="1"/>
    </xf>
    <xf numFmtId="0" fontId="33" fillId="0" borderId="8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1" fontId="20" fillId="0" borderId="7" xfId="0" applyNumberFormat="1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0" xfId="0" applyFont="1" applyAlignment="1">
      <alignment horizontal="left"/>
    </xf>
    <xf numFmtId="1" fontId="20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0" fillId="0" borderId="20" xfId="0" applyFont="1" applyBorder="1"/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/>
    <xf numFmtId="0" fontId="20" fillId="0" borderId="7" xfId="0" applyFont="1" applyBorder="1" applyAlignment="1">
      <alignment horizontal="center"/>
    </xf>
    <xf numFmtId="0" fontId="20" fillId="0" borderId="19" xfId="0" applyFont="1" applyBorder="1" applyAlignment="1">
      <alignment horizontal="center" shrinkToFit="1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5" fillId="0" borderId="25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left" shrinkToFit="1"/>
    </xf>
    <xf numFmtId="0" fontId="4" fillId="0" borderId="19" xfId="0" applyFont="1" applyBorder="1" applyAlignment="1">
      <alignment horizontal="left"/>
    </xf>
    <xf numFmtId="0" fontId="20" fillId="0" borderId="19" xfId="1" applyFont="1" applyBorder="1" applyAlignment="1">
      <alignment horizontal="left" wrapText="1"/>
    </xf>
    <xf numFmtId="0" fontId="20" fillId="0" borderId="19" xfId="1" applyFont="1" applyBorder="1" applyAlignment="1">
      <alignment horizontal="center" wrapText="1"/>
    </xf>
    <xf numFmtId="0" fontId="20" fillId="0" borderId="19" xfId="1" applyFont="1" applyBorder="1" applyAlignment="1">
      <alignment vertical="center" wrapText="1"/>
    </xf>
    <xf numFmtId="0" fontId="20" fillId="0" borderId="19" xfId="1" applyFont="1" applyBorder="1" applyAlignment="1">
      <alignment horizontal="left" vertic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19" xfId="1" applyFont="1" applyBorder="1"/>
    <xf numFmtId="0" fontId="20" fillId="0" borderId="19" xfId="1" applyFont="1" applyBorder="1" applyAlignment="1">
      <alignment horizontal="left"/>
    </xf>
    <xf numFmtId="0" fontId="5" fillId="0" borderId="19" xfId="0" applyFont="1" applyBorder="1" applyAlignment="1">
      <alignment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left" vertical="center" wrapText="1"/>
    </xf>
    <xf numFmtId="0" fontId="43" fillId="0" borderId="1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33" fillId="0" borderId="4" xfId="0" applyFont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0" fillId="0" borderId="19" xfId="2" applyFont="1" applyBorder="1" applyAlignment="1">
      <alignment vertical="center" wrapText="1"/>
    </xf>
    <xf numFmtId="0" fontId="20" fillId="0" borderId="19" xfId="2" applyFont="1" applyBorder="1" applyAlignment="1">
      <alignment horizontal="left" vertical="center" wrapText="1"/>
    </xf>
    <xf numFmtId="0" fontId="44" fillId="0" borderId="19" xfId="0" applyFont="1" applyBorder="1" applyAlignment="1">
      <alignment horizontal="center"/>
    </xf>
    <xf numFmtId="0" fontId="33" fillId="0" borderId="19" xfId="0" applyFont="1" applyBorder="1" applyAlignment="1">
      <alignment horizontal="center" shrinkToFit="1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left" vertical="center"/>
    </xf>
    <xf numFmtId="0" fontId="40" fillId="0" borderId="19" xfId="0" applyFont="1" applyBorder="1"/>
    <xf numFmtId="1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 vertical="center"/>
    </xf>
    <xf numFmtId="1" fontId="20" fillId="0" borderId="19" xfId="1" applyNumberFormat="1" applyFont="1" applyBorder="1" applyAlignment="1">
      <alignment horizontal="center" vertical="center" wrapText="1"/>
    </xf>
    <xf numFmtId="1" fontId="20" fillId="0" borderId="19" xfId="1" applyNumberFormat="1" applyFont="1" applyBorder="1" applyAlignment="1">
      <alignment horizont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33" fillId="0" borderId="19" xfId="1" applyFont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6" fillId="0" borderId="19" xfId="0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29" xfId="0" applyFont="1" applyBorder="1"/>
    <xf numFmtId="0" fontId="4" fillId="0" borderId="32" xfId="0" applyFont="1" applyBorder="1"/>
    <xf numFmtId="0" fontId="14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5" fillId="0" borderId="29" xfId="0" applyFont="1" applyBorder="1"/>
    <xf numFmtId="0" fontId="15" fillId="0" borderId="33" xfId="0" applyFont="1" applyBorder="1"/>
    <xf numFmtId="0" fontId="21" fillId="0" borderId="19" xfId="0" applyFont="1" applyBorder="1" applyAlignment="1">
      <alignment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14" fillId="0" borderId="19" xfId="0" applyFont="1" applyBorder="1"/>
    <xf numFmtId="0" fontId="14" fillId="0" borderId="19" xfId="0" applyFont="1" applyBorder="1" applyAlignment="1">
      <alignment horizontal="center" wrapText="1"/>
    </xf>
    <xf numFmtId="0" fontId="8" fillId="0" borderId="19" xfId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wrapText="1"/>
    </xf>
    <xf numFmtId="0" fontId="15" fillId="0" borderId="19" xfId="0" applyFont="1" applyBorder="1"/>
    <xf numFmtId="0" fontId="15" fillId="0" borderId="4" xfId="0" applyFont="1" applyBorder="1" applyAlignment="1">
      <alignment vertical="center"/>
    </xf>
    <xf numFmtId="0" fontId="15" fillId="0" borderId="4" xfId="0" applyFont="1" applyBorder="1"/>
    <xf numFmtId="0" fontId="8" fillId="0" borderId="4" xfId="1" applyFont="1" applyBorder="1" applyAlignment="1">
      <alignment horizontal="center" vertical="center" wrapText="1"/>
    </xf>
    <xf numFmtId="0" fontId="46" fillId="0" borderId="19" xfId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horizontal="center" wrapText="1"/>
    </xf>
    <xf numFmtId="0" fontId="10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0" fontId="14" fillId="0" borderId="35" xfId="0" applyFont="1" applyBorder="1"/>
    <xf numFmtId="0" fontId="14" fillId="0" borderId="35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center" vertical="top"/>
    </xf>
    <xf numFmtId="0" fontId="3" fillId="0" borderId="19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shrinkToFit="1"/>
    </xf>
    <xf numFmtId="0" fontId="15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4" fillId="0" borderId="32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 shrinkToFi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8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 vertical="center"/>
    </xf>
    <xf numFmtId="0" fontId="8" fillId="0" borderId="7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/>
    <xf numFmtId="0" fontId="8" fillId="8" borderId="19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wrapText="1"/>
    </xf>
    <xf numFmtId="0" fontId="8" fillId="7" borderId="19" xfId="0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14" fillId="2" borderId="19" xfId="12" applyFont="1" applyFill="1" applyBorder="1"/>
    <xf numFmtId="0" fontId="14" fillId="2" borderId="19" xfId="12" applyFont="1" applyFill="1" applyBorder="1" applyAlignment="1">
      <alignment horizontal="center" vertical="center"/>
    </xf>
    <xf numFmtId="0" fontId="8" fillId="2" borderId="19" xfId="12" applyFont="1" applyFill="1" applyBorder="1"/>
    <xf numFmtId="0" fontId="14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 vertical="center"/>
    </xf>
    <xf numFmtId="0" fontId="14" fillId="2" borderId="19" xfId="12" applyFont="1" applyFill="1" applyBorder="1" applyAlignment="1">
      <alignment vertical="center"/>
    </xf>
    <xf numFmtId="0" fontId="8" fillId="2" borderId="19" xfId="12" applyFont="1" applyFill="1" applyBorder="1" applyAlignment="1">
      <alignment horizontal="center" vertical="center"/>
    </xf>
    <xf numFmtId="0" fontId="8" fillId="2" borderId="19" xfId="12" applyFont="1" applyFill="1" applyBorder="1" applyAlignment="1">
      <alignment vertical="center" wrapText="1"/>
    </xf>
    <xf numFmtId="0" fontId="8" fillId="2" borderId="19" xfId="12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33" fillId="0" borderId="19" xfId="0" applyFont="1" applyBorder="1" applyAlignment="1">
      <alignment horizontal="center" wrapText="1"/>
    </xf>
    <xf numFmtId="0" fontId="30" fillId="7" borderId="19" xfId="0" applyFont="1" applyFill="1" applyBorder="1"/>
    <xf numFmtId="0" fontId="30" fillId="2" borderId="19" xfId="12" applyFont="1" applyFill="1" applyBorder="1"/>
    <xf numFmtId="0" fontId="5" fillId="0" borderId="19" xfId="0" applyFont="1" applyFill="1" applyBorder="1"/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65" fontId="4" fillId="0" borderId="0" xfId="14" applyNumberFormat="1" applyFont="1" applyBorder="1" applyAlignment="1">
      <alignment horizontal="center"/>
    </xf>
    <xf numFmtId="0" fontId="5" fillId="0" borderId="34" xfId="0" applyFont="1" applyFill="1" applyBorder="1" applyAlignment="1">
      <alignment vertical="center"/>
    </xf>
    <xf numFmtId="0" fontId="4" fillId="0" borderId="34" xfId="0" applyFont="1" applyFill="1" applyBorder="1"/>
    <xf numFmtId="0" fontId="4" fillId="0" borderId="34" xfId="0" applyNumberFormat="1" applyFont="1" applyFill="1" applyBorder="1"/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4" fillId="0" borderId="34" xfId="0" applyFont="1" applyBorder="1"/>
    <xf numFmtId="0" fontId="4" fillId="0" borderId="34" xfId="0" applyFont="1" applyBorder="1" applyAlignment="1">
      <alignment horizontal="right" vertical="center"/>
    </xf>
    <xf numFmtId="0" fontId="5" fillId="0" borderId="22" xfId="0" applyFont="1" applyFill="1" applyBorder="1" applyAlignment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5" fillId="0" borderId="19" xfId="1" applyNumberFormat="1" applyFont="1" applyFill="1" applyBorder="1" applyAlignment="1" applyProtection="1">
      <alignment horizontal="center" vertical="center" wrapText="1"/>
    </xf>
    <xf numFmtId="0" fontId="5" fillId="0" borderId="19" xfId="1" applyNumberFormat="1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34" xfId="15" applyNumberFormat="1" applyFont="1" applyFill="1" applyBorder="1" applyAlignment="1" applyProtection="1">
      <alignment horizontal="center"/>
    </xf>
    <xf numFmtId="0" fontId="4" fillId="0" borderId="19" xfId="15" applyNumberFormat="1" applyFont="1" applyFill="1" applyBorder="1" applyAlignment="1" applyProtection="1"/>
    <xf numFmtId="0" fontId="4" fillId="2" borderId="19" xfId="15" applyNumberFormat="1" applyFont="1" applyFill="1" applyBorder="1" applyAlignment="1" applyProtection="1"/>
    <xf numFmtId="0" fontId="4" fillId="0" borderId="1" xfId="15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 shrinkToFi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7" fillId="2" borderId="1" xfId="0" applyNumberFormat="1" applyFont="1" applyFill="1" applyBorder="1" applyAlignment="1" applyProtection="1"/>
    <xf numFmtId="0" fontId="5" fillId="2" borderId="38" xfId="0" applyNumberFormat="1" applyFont="1" applyFill="1" applyBorder="1" applyAlignment="1" applyProtection="1">
      <alignment horizontal="center" vertical="center" wrapText="1"/>
    </xf>
    <xf numFmtId="0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/>
    <xf numFmtId="0" fontId="34" fillId="2" borderId="0" xfId="0" applyNumberFormat="1" applyFont="1" applyFill="1" applyBorder="1" applyAlignment="1" applyProtection="1"/>
    <xf numFmtId="0" fontId="34" fillId="2" borderId="1" xfId="0" applyNumberFormat="1" applyFont="1" applyFill="1" applyBorder="1" applyAlignment="1" applyProtection="1"/>
    <xf numFmtId="0" fontId="4" fillId="2" borderId="39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 shrinkToFit="1"/>
    </xf>
    <xf numFmtId="0" fontId="4" fillId="2" borderId="15" xfId="0" applyNumberFormat="1" applyFont="1" applyFill="1" applyBorder="1" applyAlignment="1" applyProtection="1">
      <alignment horizontal="left" shrinkToFit="1"/>
    </xf>
    <xf numFmtId="0" fontId="4" fillId="2" borderId="13" xfId="0" applyNumberFormat="1" applyFont="1" applyFill="1" applyBorder="1" applyAlignment="1" applyProtection="1">
      <alignment horizontal="left" shrinkToFit="1"/>
    </xf>
    <xf numFmtId="0" fontId="4" fillId="2" borderId="17" xfId="0" applyNumberFormat="1" applyFont="1" applyFill="1" applyBorder="1" applyAlignment="1" applyProtection="1">
      <alignment horizontal="left" shrinkToFit="1"/>
    </xf>
    <xf numFmtId="0" fontId="4" fillId="2" borderId="18" xfId="0" applyNumberFormat="1" applyFont="1" applyFill="1" applyBorder="1" applyAlignment="1" applyProtection="1">
      <alignment horizontal="left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/>
    </xf>
    <xf numFmtId="0" fontId="33" fillId="2" borderId="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/>
    <xf numFmtId="0" fontId="33" fillId="2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33" fillId="2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33" fillId="0" borderId="1" xfId="0" applyFont="1" applyFill="1" applyBorder="1"/>
    <xf numFmtId="0" fontId="5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4" fillId="2" borderId="40" xfId="0" applyFont="1" applyFill="1" applyBorder="1"/>
    <xf numFmtId="0" fontId="4" fillId="2" borderId="40" xfId="0" applyFont="1" applyFill="1" applyBorder="1" applyAlignment="1">
      <alignment horizontal="center"/>
    </xf>
    <xf numFmtId="0" fontId="3" fillId="2" borderId="40" xfId="1" applyFont="1" applyFill="1" applyBorder="1" applyAlignment="1">
      <alignment horizontal="left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2" fillId="2" borderId="41" xfId="0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0" fontId="4" fillId="2" borderId="42" xfId="0" applyFont="1" applyFill="1" applyBorder="1"/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14" fillId="2" borderId="42" xfId="0" applyFont="1" applyFill="1" applyBorder="1" applyAlignment="1">
      <alignment horizontal="left" shrinkToFit="1"/>
    </xf>
    <xf numFmtId="0" fontId="4" fillId="2" borderId="4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shrinkToFit="1"/>
    </xf>
    <xf numFmtId="0" fontId="15" fillId="2" borderId="7" xfId="0" applyFont="1" applyFill="1" applyBorder="1" applyAlignment="1">
      <alignment horizontal="center"/>
    </xf>
    <xf numFmtId="0" fontId="23" fillId="2" borderId="42" xfId="0" applyFont="1" applyFill="1" applyBorder="1" applyAlignment="1">
      <alignment horizontal="center" shrinkToFit="1"/>
    </xf>
    <xf numFmtId="0" fontId="15" fillId="2" borderId="6" xfId="0" applyFont="1" applyFill="1" applyBorder="1" applyAlignment="1">
      <alignment horizontal="left"/>
    </xf>
    <xf numFmtId="0" fontId="37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left"/>
    </xf>
    <xf numFmtId="0" fontId="15" fillId="2" borderId="42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14" fillId="2" borderId="1" xfId="1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/>
    <xf numFmtId="0" fontId="22" fillId="2" borderId="1" xfId="1" applyFont="1" applyFill="1" applyBorder="1"/>
    <xf numFmtId="0" fontId="22" fillId="2" borderId="0" xfId="0" applyFont="1" applyFill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8" fillId="2" borderId="1" xfId="1" applyFont="1" applyFill="1" applyBorder="1" applyAlignment="1">
      <alignment horizontal="left" vertical="center" wrapText="1"/>
    </xf>
    <xf numFmtId="0" fontId="48" fillId="2" borderId="1" xfId="0" applyFont="1" applyFill="1" applyBorder="1"/>
    <xf numFmtId="0" fontId="22" fillId="2" borderId="1" xfId="2" applyFont="1" applyFill="1" applyBorder="1" applyAlignment="1">
      <alignment horizontal="left" vertical="center"/>
    </xf>
    <xf numFmtId="0" fontId="22" fillId="2" borderId="1" xfId="2" applyFont="1" applyFill="1" applyBorder="1" applyAlignment="1">
      <alignment horizontal="left"/>
    </xf>
    <xf numFmtId="0" fontId="22" fillId="2" borderId="1" xfId="0" applyFont="1" applyFill="1" applyBorder="1" applyAlignment="1">
      <alignment horizontal="left" vertical="center" shrinkToFit="1"/>
    </xf>
    <xf numFmtId="0" fontId="22" fillId="2" borderId="1" xfId="0" applyFont="1" applyFill="1" applyBorder="1" applyAlignment="1">
      <alignment horizontal="left" shrinkToFit="1"/>
    </xf>
    <xf numFmtId="0" fontId="6" fillId="2" borderId="1" xfId="0" applyFont="1" applyFill="1" applyBorder="1"/>
    <xf numFmtId="0" fontId="0" fillId="2" borderId="1" xfId="0" applyFill="1" applyBorder="1"/>
    <xf numFmtId="0" fontId="21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left"/>
    </xf>
    <xf numFmtId="0" fontId="22" fillId="0" borderId="35" xfId="0" applyFont="1" applyBorder="1"/>
    <xf numFmtId="0" fontId="22" fillId="2" borderId="43" xfId="1" applyFont="1" applyFill="1" applyBorder="1"/>
    <xf numFmtId="2" fontId="4" fillId="0" borderId="0" xfId="0" applyNumberFormat="1" applyFont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5" fillId="2" borderId="0" xfId="12" applyFont="1" applyFill="1" applyAlignment="1">
      <alignment horizontal="left"/>
    </xf>
    <xf numFmtId="0" fontId="4" fillId="2" borderId="0" xfId="12" applyFont="1" applyFill="1"/>
    <xf numFmtId="0" fontId="5" fillId="2" borderId="43" xfId="12" applyNumberFormat="1" applyFont="1" applyFill="1" applyBorder="1" applyAlignment="1" applyProtection="1">
      <alignment horizontal="center" vertical="center" wrapText="1"/>
    </xf>
    <xf numFmtId="0" fontId="5" fillId="2" borderId="43" xfId="12" applyFont="1" applyFill="1" applyBorder="1" applyAlignment="1">
      <alignment horizontal="center" vertical="center" wrapText="1"/>
    </xf>
    <xf numFmtId="0" fontId="4" fillId="2" borderId="43" xfId="12" applyFont="1" applyFill="1" applyBorder="1" applyAlignment="1">
      <alignment horizontal="center" vertical="center" wrapText="1"/>
    </xf>
    <xf numFmtId="0" fontId="4" fillId="2" borderId="43" xfId="12" applyNumberFormat="1" applyFont="1" applyFill="1" applyBorder="1" applyAlignment="1" applyProtection="1">
      <alignment horizontal="center" vertical="center" wrapText="1"/>
    </xf>
    <xf numFmtId="0" fontId="4" fillId="2" borderId="43" xfId="12" applyFont="1" applyFill="1" applyBorder="1" applyAlignment="1">
      <alignment horizontal="left" vertical="center" wrapText="1"/>
    </xf>
    <xf numFmtId="0" fontId="4" fillId="2" borderId="43" xfId="12" applyNumberFormat="1" applyFont="1" applyFill="1" applyBorder="1" applyAlignment="1" applyProtection="1">
      <alignment horizontal="left" vertical="center" wrapText="1"/>
    </xf>
    <xf numFmtId="0" fontId="4" fillId="2" borderId="0" xfId="12" applyFont="1" applyFill="1" applyAlignment="1">
      <alignment horizontal="center" vertical="center" wrapText="1"/>
    </xf>
    <xf numFmtId="0" fontId="4" fillId="2" borderId="0" xfId="12" applyNumberFormat="1" applyFont="1" applyFill="1" applyBorder="1" applyAlignment="1" applyProtection="1">
      <alignment horizontal="center" vertical="center" wrapText="1"/>
    </xf>
    <xf numFmtId="0" fontId="4" fillId="2" borderId="0" xfId="12" applyFont="1" applyFill="1" applyBorder="1" applyAlignment="1">
      <alignment horizontal="center" vertical="center" wrapText="1"/>
    </xf>
    <xf numFmtId="0" fontId="4" fillId="2" borderId="0" xfId="12" applyFont="1" applyFill="1" applyBorder="1" applyAlignment="1">
      <alignment horizontal="left" vertical="center" wrapText="1"/>
    </xf>
    <xf numFmtId="0" fontId="4" fillId="2" borderId="0" xfId="12" applyFont="1" applyFill="1" applyBorder="1" applyAlignment="1">
      <alignment horizontal="center" vertical="center"/>
    </xf>
    <xf numFmtId="0" fontId="4" fillId="2" borderId="43" xfId="12" applyNumberFormat="1" applyFont="1" applyFill="1" applyBorder="1" applyAlignment="1" applyProtection="1">
      <alignment vertical="center" wrapText="1"/>
    </xf>
    <xf numFmtId="0" fontId="4" fillId="2" borderId="43" xfId="12" applyFont="1" applyFill="1" applyBorder="1" applyAlignment="1">
      <alignment horizontal="center" vertical="center"/>
    </xf>
    <xf numFmtId="0" fontId="4" fillId="2" borderId="43" xfId="12" applyFont="1" applyFill="1" applyBorder="1" applyAlignment="1">
      <alignment horizontal="center"/>
    </xf>
    <xf numFmtId="0" fontId="4" fillId="2" borderId="43" xfId="12" applyFont="1" applyFill="1" applyBorder="1" applyAlignment="1">
      <alignment vertical="center" wrapText="1"/>
    </xf>
    <xf numFmtId="0" fontId="4" fillId="2" borderId="43" xfId="12" applyFont="1" applyFill="1" applyBorder="1" applyAlignment="1">
      <alignment vertical="center"/>
    </xf>
    <xf numFmtId="0" fontId="4" fillId="2" borderId="43" xfId="12" applyFont="1" applyFill="1" applyBorder="1"/>
    <xf numFmtId="0" fontId="5" fillId="2" borderId="0" xfId="12" applyFont="1" applyFill="1" applyBorder="1" applyAlignment="1"/>
    <xf numFmtId="0" fontId="4" fillId="2" borderId="0" xfId="12" applyFont="1" applyFill="1" applyAlignment="1">
      <alignment horizontal="center"/>
    </xf>
    <xf numFmtId="0" fontId="4" fillId="2" borderId="0" xfId="12" applyFont="1" applyFill="1" applyBorder="1"/>
    <xf numFmtId="0" fontId="5" fillId="2" borderId="2" xfId="12" applyFont="1" applyFill="1" applyBorder="1" applyAlignment="1">
      <alignment horizontal="center" vertical="center"/>
    </xf>
    <xf numFmtId="0" fontId="5" fillId="2" borderId="0" xfId="12" applyFont="1" applyFill="1" applyAlignment="1">
      <alignment horizontal="center"/>
    </xf>
    <xf numFmtId="0" fontId="4" fillId="2" borderId="2" xfId="12" applyFont="1" applyFill="1" applyBorder="1" applyAlignment="1">
      <alignment horizontal="center"/>
    </xf>
    <xf numFmtId="164" fontId="4" fillId="2" borderId="0" xfId="12" applyNumberFormat="1" applyFont="1" applyFill="1"/>
    <xf numFmtId="0" fontId="5" fillId="2" borderId="2" xfId="12" applyFont="1" applyFill="1" applyBorder="1" applyAlignment="1">
      <alignment horizontal="center"/>
    </xf>
    <xf numFmtId="0" fontId="5" fillId="2" borderId="45" xfId="12" applyFont="1" applyFill="1" applyBorder="1" applyAlignment="1">
      <alignment horizontal="center" vertical="center" wrapText="1"/>
    </xf>
    <xf numFmtId="0" fontId="4" fillId="2" borderId="45" xfId="12" applyFont="1" applyFill="1" applyBorder="1" applyAlignment="1">
      <alignment horizontal="center" vertical="center" wrapText="1"/>
    </xf>
    <xf numFmtId="0" fontId="33" fillId="2" borderId="45" xfId="12" applyFont="1" applyFill="1" applyBorder="1" applyAlignment="1">
      <alignment horizontal="center"/>
    </xf>
    <xf numFmtId="0" fontId="4" fillId="2" borderId="45" xfId="12" applyFont="1" applyFill="1" applyBorder="1" applyAlignment="1">
      <alignment horizontal="center"/>
    </xf>
    <xf numFmtId="0" fontId="5" fillId="2" borderId="45" xfId="12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4" fillId="2" borderId="45" xfId="12" applyNumberFormat="1" applyFont="1" applyFill="1" applyBorder="1" applyAlignment="1" applyProtection="1">
      <alignment horizontal="center" vertical="center" wrapText="1"/>
    </xf>
    <xf numFmtId="0" fontId="4" fillId="2" borderId="47" xfId="12" applyFont="1" applyFill="1" applyBorder="1" applyAlignment="1">
      <alignment horizontal="center" vertical="center" wrapText="1"/>
    </xf>
    <xf numFmtId="0" fontId="4" fillId="2" borderId="13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horizontal="center" vertical="center" wrapText="1"/>
    </xf>
    <xf numFmtId="0" fontId="4" fillId="2" borderId="43" xfId="12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5" fillId="0" borderId="2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left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4" fillId="2" borderId="32" xfId="12" applyFont="1" applyFill="1" applyBorder="1" applyAlignment="1">
      <alignment horizontal="center" vertical="center"/>
    </xf>
    <xf numFmtId="0" fontId="14" fillId="2" borderId="34" xfId="1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" fillId="2" borderId="26" xfId="0" applyNumberFormat="1" applyFont="1" applyFill="1" applyBorder="1" applyAlignment="1" applyProtection="1">
      <alignment horizontal="center" vertical="center" wrapText="1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1" fillId="2" borderId="22" xfId="0" applyFont="1" applyFill="1" applyBorder="1" applyAlignment="1">
      <alignment horizontal="left"/>
    </xf>
    <xf numFmtId="0" fontId="5" fillId="2" borderId="45" xfId="12" applyNumberFormat="1" applyFont="1" applyFill="1" applyBorder="1" applyAlignment="1" applyProtection="1">
      <alignment horizontal="left" vertical="center" wrapText="1"/>
    </xf>
    <xf numFmtId="0" fontId="5" fillId="2" borderId="46" xfId="12" applyNumberFormat="1" applyFont="1" applyFill="1" applyBorder="1" applyAlignment="1" applyProtection="1">
      <alignment horizontal="left" vertical="center" wrapText="1"/>
    </xf>
    <xf numFmtId="0" fontId="5" fillId="2" borderId="39" xfId="12" applyNumberFormat="1" applyFont="1" applyFill="1" applyBorder="1" applyAlignment="1" applyProtection="1">
      <alignment horizontal="left" vertical="center" wrapText="1"/>
    </xf>
    <xf numFmtId="0" fontId="4" fillId="2" borderId="45" xfId="12" applyFont="1" applyFill="1" applyBorder="1" applyAlignment="1">
      <alignment horizontal="center" vertical="center" wrapText="1"/>
    </xf>
    <xf numFmtId="0" fontId="4" fillId="2" borderId="39" xfId="12" applyFont="1" applyFill="1" applyBorder="1" applyAlignment="1">
      <alignment horizontal="center" vertical="center" wrapText="1"/>
    </xf>
    <xf numFmtId="0" fontId="4" fillId="2" borderId="45" xfId="12" applyFont="1" applyFill="1" applyBorder="1" applyAlignment="1">
      <alignment horizontal="center" vertical="center"/>
    </xf>
    <xf numFmtId="0" fontId="4" fillId="2" borderId="39" xfId="12" applyFont="1" applyFill="1" applyBorder="1" applyAlignment="1">
      <alignment horizontal="center" vertical="center"/>
    </xf>
    <xf numFmtId="0" fontId="5" fillId="2" borderId="45" xfId="12" applyFont="1" applyFill="1" applyBorder="1" applyAlignment="1">
      <alignment horizontal="left" vertical="center" wrapText="1"/>
    </xf>
    <xf numFmtId="0" fontId="5" fillId="2" borderId="46" xfId="12" applyFont="1" applyFill="1" applyBorder="1" applyAlignment="1">
      <alignment horizontal="left" vertical="center" wrapText="1"/>
    </xf>
    <xf numFmtId="0" fontId="5" fillId="2" borderId="39" xfId="12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42" xfId="0" applyFont="1" applyBorder="1" applyAlignment="1">
      <alignment vertical="center"/>
    </xf>
    <xf numFmtId="0" fontId="3" fillId="0" borderId="42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/>
    <xf numFmtId="0" fontId="14" fillId="2" borderId="42" xfId="0" applyFont="1" applyFill="1" applyBorder="1" applyAlignment="1">
      <alignment horizontal="center" vertical="top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8" fillId="0" borderId="42" xfId="3" applyFont="1" applyBorder="1" applyAlignment="1">
      <alignment horizontal="center"/>
    </xf>
    <xf numFmtId="0" fontId="14" fillId="0" borderId="42" xfId="0" applyFont="1" applyBorder="1" applyAlignment="1">
      <alignment horizontal="center" vertical="top"/>
    </xf>
    <xf numFmtId="0" fontId="14" fillId="0" borderId="42" xfId="0" applyFont="1" applyBorder="1" applyAlignment="1">
      <alignment horizontal="center"/>
    </xf>
    <xf numFmtId="0" fontId="14" fillId="0" borderId="42" xfId="0" applyFont="1" applyBorder="1"/>
    <xf numFmtId="0" fontId="8" fillId="0" borderId="42" xfId="0" applyFont="1" applyBorder="1"/>
    <xf numFmtId="0" fontId="14" fillId="0" borderId="42" xfId="0" applyFont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vertical="center" wrapText="1"/>
    </xf>
    <xf numFmtId="0" fontId="14" fillId="2" borderId="42" xfId="0" applyFont="1" applyFill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4" fillId="5" borderId="42" xfId="0" applyFont="1" applyFill="1" applyBorder="1" applyAlignment="1">
      <alignment horizontal="center"/>
    </xf>
    <xf numFmtId="0" fontId="14" fillId="5" borderId="42" xfId="0" applyFont="1" applyFill="1" applyBorder="1"/>
    <xf numFmtId="0" fontId="15" fillId="5" borderId="42" xfId="0" applyFont="1" applyFill="1" applyBorder="1" applyAlignment="1">
      <alignment horizontal="center"/>
    </xf>
    <xf numFmtId="0" fontId="8" fillId="5" borderId="42" xfId="3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3" fillId="0" borderId="42" xfId="0" applyFont="1" applyBorder="1"/>
    <xf numFmtId="0" fontId="15" fillId="2" borderId="42" xfId="0" applyFont="1" applyFill="1" applyBorder="1" applyAlignment="1">
      <alignment horizontal="center" vertical="top"/>
    </xf>
    <xf numFmtId="0" fontId="8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center" vertical="top"/>
    </xf>
    <xf numFmtId="0" fontId="15" fillId="8" borderId="42" xfId="0" applyFont="1" applyFill="1" applyBorder="1" applyAlignment="1">
      <alignment horizontal="center" vertical="top"/>
    </xf>
    <xf numFmtId="0" fontId="15" fillId="8" borderId="42" xfId="0" applyFont="1" applyFill="1" applyBorder="1" applyAlignment="1">
      <alignment horizontal="center"/>
    </xf>
    <xf numFmtId="0" fontId="15" fillId="4" borderId="42" xfId="0" applyFont="1" applyFill="1" applyBorder="1" applyAlignment="1">
      <alignment horizontal="center" vertical="top"/>
    </xf>
    <xf numFmtId="0" fontId="15" fillId="4" borderId="42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4" fillId="0" borderId="42" xfId="2" applyFont="1" applyBorder="1" applyAlignment="1">
      <alignment horizontal="center" vertical="center" wrapText="1"/>
    </xf>
    <xf numFmtId="0" fontId="14" fillId="0" borderId="42" xfId="2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0" borderId="42" xfId="2" applyFont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 wrapText="1"/>
    </xf>
    <xf numFmtId="0" fontId="5" fillId="0" borderId="42" xfId="0" applyFont="1" applyBorder="1" applyAlignment="1">
      <alignment horizontal="left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vertical="top"/>
    </xf>
    <xf numFmtId="0" fontId="8" fillId="0" borderId="42" xfId="0" applyFont="1" applyBorder="1" applyAlignment="1">
      <alignment horizontal="center" vertical="top"/>
    </xf>
    <xf numFmtId="0" fontId="8" fillId="2" borderId="42" xfId="0" applyFont="1" applyFill="1" applyBorder="1" applyAlignment="1">
      <alignment horizontal="center" vertical="top"/>
    </xf>
    <xf numFmtId="0" fontId="0" fillId="0" borderId="42" xfId="0" applyBorder="1"/>
    <xf numFmtId="0" fontId="49" fillId="0" borderId="42" xfId="0" applyFont="1" applyBorder="1" applyAlignment="1">
      <alignment horizontal="center" vertical="top"/>
    </xf>
    <xf numFmtId="0" fontId="15" fillId="0" borderId="42" xfId="0" applyFont="1" applyBorder="1"/>
    <xf numFmtId="0" fontId="15" fillId="0" borderId="42" xfId="0" applyFont="1" applyBorder="1" applyAlignment="1">
      <alignment horizontal="left"/>
    </xf>
    <xf numFmtId="0" fontId="49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4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wrapText="1"/>
    </xf>
    <xf numFmtId="0" fontId="21" fillId="0" borderId="42" xfId="0" applyFont="1" applyBorder="1" applyAlignment="1">
      <alignment horizontal="center"/>
    </xf>
    <xf numFmtId="0" fontId="0" fillId="0" borderId="42" xfId="0" applyFont="1" applyBorder="1"/>
    <xf numFmtId="0" fontId="49" fillId="2" borderId="42" xfId="0" applyFont="1" applyFill="1" applyBorder="1" applyAlignment="1">
      <alignment horizontal="center" vertical="top"/>
    </xf>
    <xf numFmtId="0" fontId="50" fillId="0" borderId="42" xfId="0" applyFont="1" applyBorder="1"/>
    <xf numFmtId="0" fontId="50" fillId="3" borderId="42" xfId="0" applyFont="1" applyFill="1" applyBorder="1"/>
    <xf numFmtId="0" fontId="50" fillId="2" borderId="42" xfId="0" applyFont="1" applyFill="1" applyBorder="1"/>
    <xf numFmtId="0" fontId="15" fillId="3" borderId="42" xfId="0" applyFont="1" applyFill="1" applyBorder="1" applyAlignment="1">
      <alignment horizontal="center"/>
    </xf>
    <xf numFmtId="0" fontId="10" fillId="2" borderId="42" xfId="0" applyFont="1" applyFill="1" applyBorder="1"/>
    <xf numFmtId="0" fontId="0" fillId="0" borderId="42" xfId="0" applyBorder="1" applyAlignment="1">
      <alignment vertical="top"/>
    </xf>
    <xf numFmtId="0" fontId="49" fillId="2" borderId="42" xfId="0" applyFont="1" applyFill="1" applyBorder="1" applyAlignment="1">
      <alignment horizontal="center" vertical="top" shrinkToFit="1"/>
    </xf>
    <xf numFmtId="0" fontId="49" fillId="2" borderId="42" xfId="0" applyFont="1" applyFill="1" applyBorder="1" applyAlignment="1">
      <alignment horizontal="left" vertical="top" shrinkToFit="1"/>
    </xf>
    <xf numFmtId="0" fontId="51" fillId="2" borderId="42" xfId="0" applyFont="1" applyFill="1" applyBorder="1" applyAlignment="1">
      <alignment horizontal="center" vertical="top"/>
    </xf>
    <xf numFmtId="0" fontId="49" fillId="2" borderId="42" xfId="0" applyFont="1" applyFill="1" applyBorder="1" applyAlignment="1">
      <alignment horizontal="center" shrinkToFit="1"/>
    </xf>
    <xf numFmtId="0" fontId="49" fillId="2" borderId="42" xfId="0" applyFont="1" applyFill="1" applyBorder="1" applyAlignment="1">
      <alignment horizontal="left" shrinkToFit="1"/>
    </xf>
    <xf numFmtId="0" fontId="51" fillId="2" borderId="42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52" fillId="2" borderId="42" xfId="0" applyFont="1" applyFill="1" applyBorder="1" applyAlignment="1">
      <alignment horizontal="center"/>
    </xf>
    <xf numFmtId="0" fontId="52" fillId="3" borderId="42" xfId="0" applyFont="1" applyFill="1" applyBorder="1" applyAlignment="1">
      <alignment horizontal="center"/>
    </xf>
    <xf numFmtId="0" fontId="51" fillId="3" borderId="42" xfId="0" applyFont="1" applyFill="1" applyBorder="1" applyAlignment="1">
      <alignment horizontal="center" vertical="top"/>
    </xf>
    <xf numFmtId="0" fontId="49" fillId="2" borderId="42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21" fillId="0" borderId="42" xfId="0" applyFont="1" applyBorder="1" applyAlignment="1">
      <alignment horizontal="left"/>
    </xf>
    <xf numFmtId="0" fontId="52" fillId="0" borderId="4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top"/>
    </xf>
    <xf numFmtId="0" fontId="53" fillId="0" borderId="42" xfId="0" applyFont="1" applyBorder="1" applyAlignment="1">
      <alignment horizontal="center" vertical="center"/>
    </xf>
    <xf numFmtId="0" fontId="14" fillId="2" borderId="42" xfId="1" applyFont="1" applyFill="1" applyBorder="1"/>
    <xf numFmtId="0" fontId="14" fillId="0" borderId="42" xfId="1" applyFont="1" applyBorder="1"/>
    <xf numFmtId="0" fontId="3" fillId="0" borderId="42" xfId="1" applyFont="1" applyBorder="1"/>
    <xf numFmtId="0" fontId="8" fillId="9" borderId="42" xfId="0" applyFont="1" applyFill="1" applyBorder="1" applyAlignment="1">
      <alignment wrapText="1"/>
    </xf>
    <xf numFmtId="0" fontId="8" fillId="9" borderId="42" xfId="0" applyFont="1" applyFill="1" applyBorder="1" applyAlignment="1">
      <alignment vertical="top" wrapText="1"/>
    </xf>
    <xf numFmtId="0" fontId="15" fillId="0" borderId="42" xfId="0" applyFont="1" applyBorder="1" applyAlignment="1">
      <alignment horizontal="center" vertical="top"/>
    </xf>
    <xf numFmtId="0" fontId="4" fillId="2" borderId="42" xfId="0" applyFont="1" applyFill="1" applyBorder="1" applyAlignment="1">
      <alignment horizontal="center" vertical="top"/>
    </xf>
    <xf numFmtId="0" fontId="54" fillId="0" borderId="42" xfId="0" applyFont="1" applyBorder="1" applyAlignment="1">
      <alignment vertical="center"/>
    </xf>
    <xf numFmtId="0" fontId="8" fillId="0" borderId="42" xfId="0" applyFont="1" applyBorder="1" applyAlignment="1">
      <alignment vertical="center" wrapText="1"/>
    </xf>
    <xf numFmtId="0" fontId="28" fillId="0" borderId="42" xfId="0" applyFont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9" fillId="0" borderId="42" xfId="0" applyFont="1" applyBorder="1"/>
    <xf numFmtId="0" fontId="52" fillId="2" borderId="42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/>
    </xf>
    <xf numFmtId="0" fontId="39" fillId="2" borderId="42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42" xfId="0" applyFont="1" applyFill="1" applyBorder="1" applyAlignment="1">
      <alignment vertical="center"/>
    </xf>
    <xf numFmtId="0" fontId="39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/>
    </xf>
    <xf numFmtId="0" fontId="20" fillId="2" borderId="42" xfId="0" applyFont="1" applyFill="1" applyBorder="1" applyAlignment="1">
      <alignment horizontal="center"/>
    </xf>
    <xf numFmtId="0" fontId="29" fillId="2" borderId="42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vertical="center" wrapText="1"/>
    </xf>
    <xf numFmtId="0" fontId="15" fillId="2" borderId="42" xfId="0" applyFont="1" applyFill="1" applyBorder="1" applyAlignment="1">
      <alignment horizontal="left" vertical="center"/>
    </xf>
    <xf numFmtId="0" fontId="8" fillId="8" borderId="42" xfId="0" applyFont="1" applyFill="1" applyBorder="1" applyAlignment="1">
      <alignment horizontal="left" vertical="center"/>
    </xf>
    <xf numFmtId="0" fontId="5" fillId="0" borderId="42" xfId="0" applyFont="1" applyBorder="1"/>
    <xf numFmtId="49" fontId="8" fillId="0" borderId="42" xfId="0" applyNumberFormat="1" applyFont="1" applyBorder="1"/>
    <xf numFmtId="49" fontId="8" fillId="0" borderId="42" xfId="0" applyNumberFormat="1" applyFont="1" applyBorder="1" applyAlignment="1">
      <alignment horizontal="left"/>
    </xf>
    <xf numFmtId="0" fontId="39" fillId="0" borderId="42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9" fontId="15" fillId="0" borderId="42" xfId="0" applyNumberFormat="1" applyFont="1" applyBorder="1" applyAlignment="1">
      <alignment horizontal="left"/>
    </xf>
    <xf numFmtId="0" fontId="29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left"/>
    </xf>
    <xf numFmtId="0" fontId="4" fillId="0" borderId="42" xfId="0" applyFont="1" applyBorder="1" applyAlignment="1">
      <alignment vertical="center"/>
    </xf>
    <xf numFmtId="0" fontId="15" fillId="2" borderId="42" xfId="0" applyFont="1" applyFill="1" applyBorder="1"/>
    <xf numFmtId="0" fontId="39" fillId="2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21" xfId="0" applyFont="1" applyBorder="1"/>
    <xf numFmtId="0" fontId="15" fillId="0" borderId="21" xfId="0" applyFont="1" applyBorder="1" applyAlignment="1">
      <alignment horizontal="center"/>
    </xf>
    <xf numFmtId="0" fontId="8" fillId="0" borderId="42" xfId="0" applyFont="1" applyBorder="1" applyAlignment="1">
      <alignment horizontal="left" vertical="center"/>
    </xf>
    <xf numFmtId="0" fontId="38" fillId="0" borderId="42" xfId="0" applyFont="1" applyBorder="1" applyAlignment="1">
      <alignment vertical="center"/>
    </xf>
    <xf numFmtId="0" fontId="14" fillId="0" borderId="42" xfId="0" applyFont="1" applyBorder="1" applyAlignment="1">
      <alignment horizontal="left" shrinkToFit="1"/>
    </xf>
    <xf numFmtId="0" fontId="22" fillId="0" borderId="42" xfId="0" applyFont="1" applyBorder="1"/>
    <xf numFmtId="0" fontId="57" fillId="2" borderId="42" xfId="0" applyFont="1" applyFill="1" applyBorder="1"/>
    <xf numFmtId="0" fontId="14" fillId="2" borderId="42" xfId="0" applyFont="1" applyFill="1" applyBorder="1" applyAlignment="1">
      <alignment horizontal="left"/>
    </xf>
    <xf numFmtId="0" fontId="14" fillId="2" borderId="42" xfId="0" applyFont="1" applyFill="1" applyBorder="1"/>
    <xf numFmtId="0" fontId="22" fillId="2" borderId="42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left" vertical="top"/>
    </xf>
    <xf numFmtId="0" fontId="14" fillId="2" borderId="42" xfId="0" applyFont="1" applyFill="1" applyBorder="1" applyAlignment="1">
      <alignment vertical="top"/>
    </xf>
    <xf numFmtId="0" fontId="29" fillId="2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wrapText="1"/>
    </xf>
    <xf numFmtId="0" fontId="34" fillId="0" borderId="42" xfId="0" applyFont="1" applyBorder="1" applyAlignment="1">
      <alignment wrapText="1"/>
    </xf>
    <xf numFmtId="0" fontId="4" fillId="0" borderId="42" xfId="0" applyFont="1" applyFill="1" applyBorder="1" applyAlignment="1">
      <alignment horizontal="center"/>
    </xf>
    <xf numFmtId="0" fontId="14" fillId="0" borderId="42" xfId="0" applyFont="1" applyFill="1" applyBorder="1"/>
    <xf numFmtId="0" fontId="15" fillId="0" borderId="42" xfId="0" applyFont="1" applyFill="1" applyBorder="1" applyAlignment="1">
      <alignment horizontal="center"/>
    </xf>
    <xf numFmtId="0" fontId="8" fillId="0" borderId="42" xfId="3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/>
    </xf>
    <xf numFmtId="0" fontId="0" fillId="0" borderId="42" xfId="0" applyFill="1" applyBorder="1"/>
    <xf numFmtId="0" fontId="49" fillId="0" borderId="42" xfId="0" applyFont="1" applyFill="1" applyBorder="1" applyAlignment="1">
      <alignment horizontal="center" vertical="top"/>
    </xf>
    <xf numFmtId="0" fontId="15" fillId="0" borderId="42" xfId="0" applyFont="1" applyFill="1" applyBorder="1"/>
    <xf numFmtId="0" fontId="4" fillId="0" borderId="4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9" fillId="2" borderId="42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left" vertical="center" shrinkToFit="1"/>
    </xf>
    <xf numFmtId="0" fontId="0" fillId="0" borderId="42" xfId="0" applyBorder="1" applyAlignment="1">
      <alignment horizontal="left" vertical="center"/>
    </xf>
    <xf numFmtId="0" fontId="49" fillId="2" borderId="4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9" fillId="0" borderId="42" xfId="0" applyFont="1" applyFill="1" applyBorder="1" applyAlignment="1">
      <alignment horizontal="center"/>
    </xf>
    <xf numFmtId="0" fontId="49" fillId="0" borderId="42" xfId="0" applyFont="1" applyFill="1" applyBorder="1" applyAlignment="1">
      <alignment horizontal="center" shrinkToFit="1"/>
    </xf>
    <xf numFmtId="0" fontId="49" fillId="0" borderId="42" xfId="0" applyFont="1" applyFill="1" applyBorder="1" applyAlignment="1">
      <alignment horizontal="left" shrinkToFit="1"/>
    </xf>
    <xf numFmtId="0" fontId="14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52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0" fillId="0" borderId="42" xfId="0" applyFont="1" applyBorder="1" applyAlignment="1">
      <alignment horizontal="center"/>
    </xf>
    <xf numFmtId="0" fontId="14" fillId="0" borderId="42" xfId="1" applyFont="1" applyFill="1" applyBorder="1"/>
    <xf numFmtId="0" fontId="14" fillId="2" borderId="42" xfId="0" applyFont="1" applyFill="1" applyBorder="1" applyAlignment="1">
      <alignment horizontal="center" vertical="center"/>
    </xf>
    <xf numFmtId="0" fontId="4" fillId="0" borderId="42" xfId="0" applyFont="1" applyFill="1" applyBorder="1"/>
    <xf numFmtId="0" fontId="14" fillId="0" borderId="42" xfId="0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top"/>
    </xf>
    <xf numFmtId="0" fontId="29" fillId="0" borderId="42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left" vertical="top"/>
    </xf>
    <xf numFmtId="0" fontId="8" fillId="0" borderId="42" xfId="0" applyFont="1" applyFill="1" applyBorder="1" applyAlignment="1">
      <alignment vertical="top"/>
    </xf>
    <xf numFmtId="0" fontId="53" fillId="0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left" shrinkToFit="1"/>
    </xf>
    <xf numFmtId="0" fontId="22" fillId="0" borderId="42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left"/>
    </xf>
  </cellXfs>
  <cellStyles count="16">
    <cellStyle name="Excel Built-in Normal" xfId="5"/>
    <cellStyle name="Normal" xfId="0" builtinId="0"/>
    <cellStyle name="Normal 10" xfId="12"/>
    <cellStyle name="Normal 2" xfId="1"/>
    <cellStyle name="Normal 2 2" xfId="4"/>
    <cellStyle name="Normal 2 3" xfId="8"/>
    <cellStyle name="Normal 2 4" xfId="15"/>
    <cellStyle name="Normal 3" xfId="2"/>
    <cellStyle name="Normal 4" xfId="3"/>
    <cellStyle name="Normal 4 2" xfId="10"/>
    <cellStyle name="Normal 5" xfId="6"/>
    <cellStyle name="Normal 6" xfId="7"/>
    <cellStyle name="Normal 7" xfId="9"/>
    <cellStyle name="Normal 8" xfId="11"/>
    <cellStyle name="Normal 9" xfId="13"/>
    <cellStyle name="Percent" xfId="1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4"/>
  <sheetViews>
    <sheetView tabSelected="1" topLeftCell="A1236" workbookViewId="0">
      <selection activeCell="F1253" sqref="F1253"/>
    </sheetView>
  </sheetViews>
  <sheetFormatPr defaultRowHeight="15.75" x14ac:dyDescent="0.25"/>
  <cols>
    <col min="1" max="1" width="5.5" style="7" customWidth="1"/>
    <col min="2" max="2" width="4.5" style="81" bestFit="1" customWidth="1"/>
    <col min="3" max="3" width="19.875" style="7" bestFit="1" customWidth="1"/>
    <col min="4" max="4" width="17.25" style="85" bestFit="1" customWidth="1"/>
    <col min="5" max="5" width="10" style="81" customWidth="1"/>
    <col min="6" max="6" width="7.5" style="7" customWidth="1"/>
    <col min="7" max="7" width="8.875" style="50" bestFit="1" customWidth="1"/>
    <col min="8" max="8" width="17.375" style="7" customWidth="1"/>
    <col min="9" max="9" width="11.375" style="7" bestFit="1" customWidth="1"/>
    <col min="10" max="11" width="10.375" style="7" bestFit="1" customWidth="1"/>
    <col min="12" max="12" width="9.375" style="7" bestFit="1" customWidth="1"/>
    <col min="13" max="13" width="10.375" style="7" bestFit="1" customWidth="1"/>
    <col min="14" max="14" width="9.375" style="7" bestFit="1" customWidth="1"/>
    <col min="15" max="15" width="10.375" style="7" bestFit="1" customWidth="1"/>
    <col min="16" max="16" width="9.375" style="7" bestFit="1" customWidth="1"/>
    <col min="17" max="17" width="10.875" style="7" customWidth="1"/>
    <col min="18" max="16384" width="9" style="7"/>
  </cols>
  <sheetData>
    <row r="1" spans="1:16" x14ac:dyDescent="0.25">
      <c r="A1" s="490" t="s">
        <v>1</v>
      </c>
      <c r="B1" s="490"/>
      <c r="C1" s="490"/>
      <c r="D1" s="493" t="s">
        <v>2</v>
      </c>
      <c r="E1" s="493"/>
      <c r="F1" s="493"/>
      <c r="G1" s="493"/>
      <c r="H1" s="2"/>
    </row>
    <row r="2" spans="1:16" x14ac:dyDescent="0.25">
      <c r="A2" s="495" t="s">
        <v>3</v>
      </c>
      <c r="B2" s="495"/>
      <c r="C2" s="495"/>
      <c r="D2" s="494" t="s">
        <v>463</v>
      </c>
      <c r="E2" s="494"/>
      <c r="F2" s="494"/>
      <c r="G2" s="494"/>
      <c r="H2" s="32"/>
    </row>
    <row r="3" spans="1:16" x14ac:dyDescent="0.25">
      <c r="A3" s="83"/>
      <c r="B3" s="83"/>
      <c r="C3" s="83"/>
      <c r="D3" s="38"/>
      <c r="E3" s="82"/>
      <c r="F3" s="82"/>
      <c r="G3" s="49"/>
      <c r="H3" s="32"/>
    </row>
    <row r="4" spans="1:16" x14ac:dyDescent="0.25">
      <c r="A4" s="493" t="s">
        <v>396</v>
      </c>
      <c r="B4" s="493"/>
      <c r="C4" s="493"/>
      <c r="D4" s="84"/>
    </row>
    <row r="5" spans="1:16" ht="18.75" x14ac:dyDescent="0.3">
      <c r="A5" s="496" t="s">
        <v>578</v>
      </c>
      <c r="B5" s="496"/>
      <c r="C5" s="496"/>
      <c r="D5" s="496"/>
      <c r="E5" s="496"/>
      <c r="F5" s="496"/>
      <c r="G5" s="496"/>
    </row>
    <row r="6" spans="1:16" ht="18.75" x14ac:dyDescent="0.3">
      <c r="A6" s="496" t="s">
        <v>577</v>
      </c>
      <c r="B6" s="496"/>
      <c r="C6" s="496"/>
      <c r="D6" s="496"/>
      <c r="E6" s="496"/>
      <c r="F6" s="496"/>
      <c r="G6" s="496"/>
    </row>
    <row r="7" spans="1:16" ht="18.75" x14ac:dyDescent="0.3">
      <c r="A7" s="497" t="s">
        <v>5354</v>
      </c>
      <c r="B7" s="497"/>
      <c r="C7" s="497"/>
      <c r="D7" s="497"/>
      <c r="E7" s="497"/>
      <c r="F7" s="497"/>
      <c r="G7" s="497"/>
    </row>
    <row r="8" spans="1:16" ht="23.25" customHeight="1" x14ac:dyDescent="0.25">
      <c r="A8" s="491" t="s">
        <v>5355</v>
      </c>
      <c r="B8" s="491"/>
      <c r="C8" s="491"/>
      <c r="D8" s="491"/>
      <c r="E8" s="491"/>
      <c r="F8" s="491"/>
      <c r="G8" s="491"/>
      <c r="K8" s="35"/>
      <c r="L8" s="4"/>
      <c r="M8" s="85"/>
      <c r="N8" s="490"/>
      <c r="O8" s="490"/>
    </row>
    <row r="10" spans="1:16" s="8" customFormat="1" x14ac:dyDescent="0.25">
      <c r="A10" s="539" t="s">
        <v>5356</v>
      </c>
      <c r="B10" s="539"/>
      <c r="C10" s="539"/>
      <c r="D10" s="539"/>
      <c r="E10" s="539"/>
      <c r="F10" s="539"/>
      <c r="G10" s="539"/>
      <c r="H10" s="539"/>
      <c r="L10" s="246"/>
      <c r="M10" s="116"/>
      <c r="N10" s="116"/>
      <c r="O10" s="75"/>
      <c r="P10" s="75"/>
    </row>
    <row r="11" spans="1:16" s="8" customFormat="1" ht="31.5" x14ac:dyDescent="0.25">
      <c r="A11" s="540" t="s">
        <v>117</v>
      </c>
      <c r="B11" s="540" t="s">
        <v>117</v>
      </c>
      <c r="C11" s="541" t="s">
        <v>32</v>
      </c>
      <c r="D11" s="541" t="s">
        <v>33</v>
      </c>
      <c r="E11" s="542" t="s">
        <v>162</v>
      </c>
      <c r="F11" s="543" t="s">
        <v>581</v>
      </c>
      <c r="G11" s="544" t="s">
        <v>4</v>
      </c>
      <c r="H11" s="544" t="s">
        <v>0</v>
      </c>
      <c r="L11" s="246"/>
      <c r="M11" s="116"/>
      <c r="N11" s="116"/>
      <c r="O11" s="75"/>
      <c r="P11" s="75"/>
    </row>
    <row r="12" spans="1:16" s="8" customFormat="1" x14ac:dyDescent="0.25">
      <c r="A12" s="546"/>
      <c r="B12" s="546"/>
      <c r="C12" s="542" t="s">
        <v>5725</v>
      </c>
      <c r="D12" s="541"/>
      <c r="E12" s="542"/>
      <c r="F12" s="543"/>
      <c r="G12" s="544"/>
      <c r="H12" s="544"/>
      <c r="L12" s="246"/>
      <c r="M12" s="116"/>
      <c r="N12" s="116"/>
      <c r="O12" s="75"/>
      <c r="P12" s="75"/>
    </row>
    <row r="13" spans="1:16" s="94" customFormat="1" x14ac:dyDescent="0.25">
      <c r="A13" s="547">
        <v>1</v>
      </c>
      <c r="B13" s="546">
        <v>1</v>
      </c>
      <c r="C13" s="548" t="s">
        <v>635</v>
      </c>
      <c r="D13" s="549" t="s">
        <v>636</v>
      </c>
      <c r="E13" s="550" t="s">
        <v>34</v>
      </c>
      <c r="F13" s="545">
        <v>89</v>
      </c>
      <c r="G13" s="551" t="str">
        <f>IF(F13&gt;=90,"Xuất sắc",IF(F13&gt;=80,"Tốt",IF(F13&gt;=65,"Khá",IF(F13&gt;=50,"Trung bình",IF(F13&gt;=35,"Yếu","Kém")))))</f>
        <v>Tốt</v>
      </c>
      <c r="H13" s="421"/>
      <c r="J13" s="94">
        <f>COUNTIF(G13:G62,"Khá")</f>
        <v>5</v>
      </c>
    </row>
    <row r="14" spans="1:16" s="94" customFormat="1" x14ac:dyDescent="0.25">
      <c r="A14" s="552">
        <v>2</v>
      </c>
      <c r="B14" s="546">
        <v>2</v>
      </c>
      <c r="C14" s="548" t="s">
        <v>637</v>
      </c>
      <c r="D14" s="549" t="s">
        <v>223</v>
      </c>
      <c r="E14" s="550" t="s">
        <v>34</v>
      </c>
      <c r="F14" s="545">
        <v>84</v>
      </c>
      <c r="G14" s="551" t="str">
        <f>IF(F14&gt;=90,"Xuất sắc",IF(F14&gt;=80,"Tốt",IF(F14&gt;=65,"Khá",IF(F14&gt;=50,"Trung bình",IF(F14&gt;=35,"Yếu","Kém")))))</f>
        <v>Tốt</v>
      </c>
      <c r="H14" s="568"/>
    </row>
    <row r="15" spans="1:16" s="94" customFormat="1" x14ac:dyDescent="0.25">
      <c r="A15" s="547">
        <v>3</v>
      </c>
      <c r="B15" s="546">
        <v>3</v>
      </c>
      <c r="C15" s="548" t="s">
        <v>638</v>
      </c>
      <c r="D15" s="549" t="s">
        <v>196</v>
      </c>
      <c r="E15" s="550" t="s">
        <v>34</v>
      </c>
      <c r="F15" s="545">
        <v>80</v>
      </c>
      <c r="G15" s="551" t="str">
        <f t="shared" ref="G15:G62" si="0">IF(F15&gt;=90,"Xuất sắc",IF(F15&gt;=80,"Tốt",IF(F15&gt;=65,"Khá",IF(F15&gt;=50,"Trung bình",IF(F15&gt;=35,"Yếu","Kém")))))</f>
        <v>Tốt</v>
      </c>
      <c r="H15" s="568"/>
    </row>
    <row r="16" spans="1:16" s="94" customFormat="1" x14ac:dyDescent="0.25">
      <c r="A16" s="547">
        <v>4</v>
      </c>
      <c r="B16" s="546">
        <v>4</v>
      </c>
      <c r="C16" s="548" t="s">
        <v>639</v>
      </c>
      <c r="D16" s="549" t="s">
        <v>640</v>
      </c>
      <c r="E16" s="550" t="s">
        <v>34</v>
      </c>
      <c r="F16" s="545">
        <v>91</v>
      </c>
      <c r="G16" s="551" t="str">
        <f t="shared" si="0"/>
        <v>Xuất sắc</v>
      </c>
      <c r="H16" s="568"/>
    </row>
    <row r="17" spans="1:8" s="94" customFormat="1" x14ac:dyDescent="0.25">
      <c r="A17" s="552">
        <v>5</v>
      </c>
      <c r="B17" s="546">
        <v>5</v>
      </c>
      <c r="C17" s="553" t="s">
        <v>641</v>
      </c>
      <c r="D17" s="554" t="s">
        <v>36</v>
      </c>
      <c r="E17" s="555" t="s">
        <v>37</v>
      </c>
      <c r="F17" s="545">
        <v>85</v>
      </c>
      <c r="G17" s="551" t="str">
        <f t="shared" si="0"/>
        <v>Tốt</v>
      </c>
      <c r="H17" s="568"/>
    </row>
    <row r="18" spans="1:8" s="94" customFormat="1" x14ac:dyDescent="0.25">
      <c r="A18" s="547">
        <v>6</v>
      </c>
      <c r="B18" s="546">
        <v>6</v>
      </c>
      <c r="C18" s="548" t="s">
        <v>642</v>
      </c>
      <c r="D18" s="549" t="s">
        <v>643</v>
      </c>
      <c r="E18" s="550" t="s">
        <v>333</v>
      </c>
      <c r="F18" s="545">
        <v>98</v>
      </c>
      <c r="G18" s="551" t="str">
        <f t="shared" si="0"/>
        <v>Xuất sắc</v>
      </c>
      <c r="H18" s="569"/>
    </row>
    <row r="19" spans="1:8" s="94" customFormat="1" x14ac:dyDescent="0.25">
      <c r="A19" s="552">
        <v>7</v>
      </c>
      <c r="B19" s="546">
        <v>7</v>
      </c>
      <c r="C19" s="548" t="s">
        <v>644</v>
      </c>
      <c r="D19" s="556" t="s">
        <v>645</v>
      </c>
      <c r="E19" s="557" t="s">
        <v>178</v>
      </c>
      <c r="F19" s="545">
        <v>80</v>
      </c>
      <c r="G19" s="551" t="str">
        <f t="shared" si="0"/>
        <v>Tốt</v>
      </c>
      <c r="H19" s="568"/>
    </row>
    <row r="20" spans="1:8" s="94" customFormat="1" x14ac:dyDescent="0.25">
      <c r="A20" s="547">
        <v>8</v>
      </c>
      <c r="B20" s="546">
        <v>8</v>
      </c>
      <c r="C20" s="548" t="s">
        <v>646</v>
      </c>
      <c r="D20" s="549" t="s">
        <v>647</v>
      </c>
      <c r="E20" s="550" t="s">
        <v>39</v>
      </c>
      <c r="F20" s="545">
        <v>98</v>
      </c>
      <c r="G20" s="551" t="str">
        <f t="shared" si="0"/>
        <v>Xuất sắc</v>
      </c>
      <c r="H20" s="568"/>
    </row>
    <row r="21" spans="1:8" s="94" customFormat="1" x14ac:dyDescent="0.25">
      <c r="A21" s="547">
        <v>9</v>
      </c>
      <c r="B21" s="546">
        <v>9</v>
      </c>
      <c r="C21" s="548" t="s">
        <v>648</v>
      </c>
      <c r="D21" s="549" t="s">
        <v>35</v>
      </c>
      <c r="E21" s="550" t="s">
        <v>649</v>
      </c>
      <c r="F21" s="545">
        <v>79</v>
      </c>
      <c r="G21" s="551" t="str">
        <f t="shared" si="0"/>
        <v>Khá</v>
      </c>
      <c r="H21" s="569"/>
    </row>
    <row r="22" spans="1:8" s="94" customFormat="1" x14ac:dyDescent="0.25">
      <c r="A22" s="552">
        <v>10</v>
      </c>
      <c r="B22" s="546">
        <v>10</v>
      </c>
      <c r="C22" s="548" t="s">
        <v>650</v>
      </c>
      <c r="D22" s="556" t="s">
        <v>651</v>
      </c>
      <c r="E22" s="557" t="s">
        <v>14</v>
      </c>
      <c r="F22" s="545">
        <v>83</v>
      </c>
      <c r="G22" s="551" t="str">
        <f t="shared" si="0"/>
        <v>Tốt</v>
      </c>
      <c r="H22" s="568"/>
    </row>
    <row r="23" spans="1:8" s="94" customFormat="1" x14ac:dyDescent="0.25">
      <c r="A23" s="547">
        <v>11</v>
      </c>
      <c r="B23" s="546">
        <v>11</v>
      </c>
      <c r="C23" s="558" t="s">
        <v>652</v>
      </c>
      <c r="D23" s="559" t="s">
        <v>222</v>
      </c>
      <c r="E23" s="560" t="s">
        <v>43</v>
      </c>
      <c r="F23" s="561">
        <v>70</v>
      </c>
      <c r="G23" s="562" t="str">
        <f t="shared" si="0"/>
        <v>Khá</v>
      </c>
      <c r="H23" s="568"/>
    </row>
    <row r="24" spans="1:8" s="94" customFormat="1" x14ac:dyDescent="0.25">
      <c r="A24" s="552">
        <v>12</v>
      </c>
      <c r="B24" s="546">
        <v>12</v>
      </c>
      <c r="C24" s="548" t="s">
        <v>653</v>
      </c>
      <c r="D24" s="556" t="s">
        <v>80</v>
      </c>
      <c r="E24" s="557" t="s">
        <v>47</v>
      </c>
      <c r="F24" s="545">
        <v>98</v>
      </c>
      <c r="G24" s="551" t="str">
        <f t="shared" si="0"/>
        <v>Xuất sắc</v>
      </c>
      <c r="H24" s="421"/>
    </row>
    <row r="25" spans="1:8" s="94" customFormat="1" x14ac:dyDescent="0.25">
      <c r="A25" s="547">
        <v>13</v>
      </c>
      <c r="B25" s="546">
        <v>13</v>
      </c>
      <c r="C25" s="548" t="s">
        <v>654</v>
      </c>
      <c r="D25" s="556" t="s">
        <v>655</v>
      </c>
      <c r="E25" s="557" t="s">
        <v>15</v>
      </c>
      <c r="F25" s="545">
        <v>92</v>
      </c>
      <c r="G25" s="551" t="str">
        <f t="shared" si="0"/>
        <v>Xuất sắc</v>
      </c>
      <c r="H25" s="568"/>
    </row>
    <row r="26" spans="1:8" s="94" customFormat="1" x14ac:dyDescent="0.25">
      <c r="A26" s="547">
        <v>14</v>
      </c>
      <c r="B26" s="546">
        <v>14</v>
      </c>
      <c r="C26" s="548" t="s">
        <v>656</v>
      </c>
      <c r="D26" s="549" t="s">
        <v>160</v>
      </c>
      <c r="E26" s="550" t="s">
        <v>189</v>
      </c>
      <c r="F26" s="545">
        <v>81</v>
      </c>
      <c r="G26" s="551" t="str">
        <f t="shared" si="0"/>
        <v>Tốt</v>
      </c>
      <c r="H26" s="568"/>
    </row>
    <row r="27" spans="1:8" s="94" customFormat="1" x14ac:dyDescent="0.25">
      <c r="A27" s="552">
        <v>15</v>
      </c>
      <c r="B27" s="546">
        <v>15</v>
      </c>
      <c r="C27" s="548" t="s">
        <v>657</v>
      </c>
      <c r="D27" s="556" t="s">
        <v>76</v>
      </c>
      <c r="E27" s="557" t="s">
        <v>56</v>
      </c>
      <c r="F27" s="545">
        <v>80</v>
      </c>
      <c r="G27" s="551" t="str">
        <f t="shared" si="0"/>
        <v>Tốt</v>
      </c>
      <c r="H27" s="569"/>
    </row>
    <row r="28" spans="1:8" s="94" customFormat="1" x14ac:dyDescent="0.25">
      <c r="A28" s="547">
        <v>16</v>
      </c>
      <c r="B28" s="546">
        <v>16</v>
      </c>
      <c r="C28" s="548" t="s">
        <v>658</v>
      </c>
      <c r="D28" s="556" t="s">
        <v>80</v>
      </c>
      <c r="E28" s="557" t="s">
        <v>56</v>
      </c>
      <c r="F28" s="545">
        <v>82</v>
      </c>
      <c r="G28" s="551" t="str">
        <f t="shared" si="0"/>
        <v>Tốt</v>
      </c>
      <c r="H28" s="568"/>
    </row>
    <row r="29" spans="1:8" s="94" customFormat="1" x14ac:dyDescent="0.25">
      <c r="A29" s="552">
        <v>17</v>
      </c>
      <c r="B29" s="546">
        <v>17</v>
      </c>
      <c r="C29" s="548" t="s">
        <v>659</v>
      </c>
      <c r="D29" s="556" t="s">
        <v>660</v>
      </c>
      <c r="E29" s="557" t="s">
        <v>180</v>
      </c>
      <c r="F29" s="545">
        <v>80</v>
      </c>
      <c r="G29" s="551" t="str">
        <f t="shared" si="0"/>
        <v>Tốt</v>
      </c>
      <c r="H29" s="568"/>
    </row>
    <row r="30" spans="1:8" s="94" customFormat="1" x14ac:dyDescent="0.25">
      <c r="A30" s="547">
        <v>18</v>
      </c>
      <c r="B30" s="546">
        <v>18</v>
      </c>
      <c r="C30" s="548" t="s">
        <v>661</v>
      </c>
      <c r="D30" s="549" t="s">
        <v>542</v>
      </c>
      <c r="E30" s="550" t="s">
        <v>21</v>
      </c>
      <c r="F30" s="545">
        <v>81</v>
      </c>
      <c r="G30" s="551" t="str">
        <f t="shared" si="0"/>
        <v>Tốt</v>
      </c>
      <c r="H30" s="568"/>
    </row>
    <row r="31" spans="1:8" s="94" customFormat="1" x14ac:dyDescent="0.25">
      <c r="A31" s="547">
        <v>19</v>
      </c>
      <c r="B31" s="546">
        <v>19</v>
      </c>
      <c r="C31" s="548" t="s">
        <v>662</v>
      </c>
      <c r="D31" s="549" t="s">
        <v>241</v>
      </c>
      <c r="E31" s="550" t="s">
        <v>404</v>
      </c>
      <c r="F31" s="545">
        <v>80</v>
      </c>
      <c r="G31" s="551" t="str">
        <f t="shared" si="0"/>
        <v>Tốt</v>
      </c>
      <c r="H31" s="568"/>
    </row>
    <row r="32" spans="1:8" s="94" customFormat="1" x14ac:dyDescent="0.25">
      <c r="A32" s="552">
        <v>20</v>
      </c>
      <c r="B32" s="546">
        <v>20</v>
      </c>
      <c r="C32" s="548" t="s">
        <v>663</v>
      </c>
      <c r="D32" s="549" t="s">
        <v>18</v>
      </c>
      <c r="E32" s="550" t="s">
        <v>109</v>
      </c>
      <c r="F32" s="545">
        <v>65</v>
      </c>
      <c r="G32" s="551" t="s">
        <v>72</v>
      </c>
      <c r="H32" s="421" t="s">
        <v>5439</v>
      </c>
    </row>
    <row r="33" spans="1:8" s="94" customFormat="1" x14ac:dyDescent="0.25">
      <c r="A33" s="547">
        <v>21</v>
      </c>
      <c r="B33" s="546">
        <v>21</v>
      </c>
      <c r="C33" s="548" t="s">
        <v>664</v>
      </c>
      <c r="D33" s="556" t="s">
        <v>665</v>
      </c>
      <c r="E33" s="557" t="s">
        <v>666</v>
      </c>
      <c r="F33" s="545">
        <v>93</v>
      </c>
      <c r="G33" s="551" t="str">
        <f t="shared" si="0"/>
        <v>Xuất sắc</v>
      </c>
      <c r="H33" s="568"/>
    </row>
    <row r="34" spans="1:8" s="94" customFormat="1" x14ac:dyDescent="0.25">
      <c r="A34" s="552">
        <v>22</v>
      </c>
      <c r="B34" s="546">
        <v>22</v>
      </c>
      <c r="C34" s="548" t="s">
        <v>667</v>
      </c>
      <c r="D34" s="549" t="s">
        <v>85</v>
      </c>
      <c r="E34" s="550" t="s">
        <v>8</v>
      </c>
      <c r="F34" s="545">
        <v>85</v>
      </c>
      <c r="G34" s="551" t="str">
        <f t="shared" si="0"/>
        <v>Tốt</v>
      </c>
      <c r="H34" s="568"/>
    </row>
    <row r="35" spans="1:8" s="94" customFormat="1" x14ac:dyDescent="0.25">
      <c r="A35" s="547">
        <v>23</v>
      </c>
      <c r="B35" s="546">
        <v>23</v>
      </c>
      <c r="C35" s="548" t="s">
        <v>668</v>
      </c>
      <c r="D35" s="556" t="s">
        <v>353</v>
      </c>
      <c r="E35" s="557" t="s">
        <v>8</v>
      </c>
      <c r="F35" s="545">
        <v>98</v>
      </c>
      <c r="G35" s="551" t="str">
        <f t="shared" si="0"/>
        <v>Xuất sắc</v>
      </c>
      <c r="H35" s="568"/>
    </row>
    <row r="36" spans="1:8" s="94" customFormat="1" x14ac:dyDescent="0.25">
      <c r="A36" s="547">
        <v>24</v>
      </c>
      <c r="B36" s="546">
        <v>24</v>
      </c>
      <c r="C36" s="548" t="s">
        <v>669</v>
      </c>
      <c r="D36" s="549" t="s">
        <v>179</v>
      </c>
      <c r="E36" s="550" t="s">
        <v>8</v>
      </c>
      <c r="F36" s="545">
        <v>87</v>
      </c>
      <c r="G36" s="551" t="str">
        <f t="shared" si="0"/>
        <v>Tốt</v>
      </c>
      <c r="H36" s="569"/>
    </row>
    <row r="37" spans="1:8" s="94" customFormat="1" x14ac:dyDescent="0.25">
      <c r="A37" s="552">
        <v>25</v>
      </c>
      <c r="B37" s="546">
        <v>25</v>
      </c>
      <c r="C37" s="548" t="s">
        <v>670</v>
      </c>
      <c r="D37" s="556" t="s">
        <v>671</v>
      </c>
      <c r="E37" s="557" t="s">
        <v>25</v>
      </c>
      <c r="F37" s="545">
        <v>89</v>
      </c>
      <c r="G37" s="551" t="str">
        <f t="shared" si="0"/>
        <v>Tốt</v>
      </c>
      <c r="H37" s="569"/>
    </row>
    <row r="38" spans="1:8" s="94" customFormat="1" x14ac:dyDescent="0.25">
      <c r="A38" s="547">
        <v>26</v>
      </c>
      <c r="B38" s="546">
        <v>26</v>
      </c>
      <c r="C38" s="548" t="s">
        <v>672</v>
      </c>
      <c r="D38" s="556" t="s">
        <v>127</v>
      </c>
      <c r="E38" s="557" t="s">
        <v>25</v>
      </c>
      <c r="F38" s="545">
        <v>89</v>
      </c>
      <c r="G38" s="551" t="str">
        <f t="shared" si="0"/>
        <v>Tốt</v>
      </c>
      <c r="H38" s="569"/>
    </row>
    <row r="39" spans="1:8" s="94" customFormat="1" x14ac:dyDescent="0.25">
      <c r="A39" s="552">
        <v>27</v>
      </c>
      <c r="B39" s="546">
        <v>27</v>
      </c>
      <c r="C39" s="548" t="s">
        <v>673</v>
      </c>
      <c r="D39" s="556" t="s">
        <v>674</v>
      </c>
      <c r="E39" s="557" t="s">
        <v>86</v>
      </c>
      <c r="F39" s="545">
        <v>80</v>
      </c>
      <c r="G39" s="551" t="str">
        <f t="shared" si="0"/>
        <v>Tốt</v>
      </c>
      <c r="H39" s="569"/>
    </row>
    <row r="40" spans="1:8" s="94" customFormat="1" x14ac:dyDescent="0.25">
      <c r="A40" s="547">
        <v>28</v>
      </c>
      <c r="B40" s="546">
        <v>28</v>
      </c>
      <c r="C40" s="548" t="s">
        <v>675</v>
      </c>
      <c r="D40" s="549" t="s">
        <v>340</v>
      </c>
      <c r="E40" s="550" t="s">
        <v>299</v>
      </c>
      <c r="F40" s="545">
        <v>90</v>
      </c>
      <c r="G40" s="551" t="str">
        <f t="shared" si="0"/>
        <v>Xuất sắc</v>
      </c>
      <c r="H40" s="569"/>
    </row>
    <row r="41" spans="1:8" s="94" customFormat="1" x14ac:dyDescent="0.25">
      <c r="A41" s="547">
        <v>29</v>
      </c>
      <c r="B41" s="546">
        <v>29</v>
      </c>
      <c r="C41" s="548" t="s">
        <v>676</v>
      </c>
      <c r="D41" s="556" t="s">
        <v>677</v>
      </c>
      <c r="E41" s="557" t="s">
        <v>22</v>
      </c>
      <c r="F41" s="545">
        <v>89</v>
      </c>
      <c r="G41" s="551" t="str">
        <f t="shared" si="0"/>
        <v>Tốt</v>
      </c>
      <c r="H41" s="421"/>
    </row>
    <row r="42" spans="1:8" s="94" customFormat="1" x14ac:dyDescent="0.25">
      <c r="A42" s="552">
        <v>30</v>
      </c>
      <c r="B42" s="546">
        <v>30</v>
      </c>
      <c r="C42" s="548" t="s">
        <v>678</v>
      </c>
      <c r="D42" s="549" t="s">
        <v>160</v>
      </c>
      <c r="E42" s="550" t="s">
        <v>201</v>
      </c>
      <c r="F42" s="545">
        <v>86</v>
      </c>
      <c r="G42" s="551" t="str">
        <f t="shared" si="0"/>
        <v>Tốt</v>
      </c>
      <c r="H42" s="569"/>
    </row>
    <row r="43" spans="1:8" s="94" customFormat="1" x14ac:dyDescent="0.25">
      <c r="A43" s="547">
        <v>31</v>
      </c>
      <c r="B43" s="546">
        <v>31</v>
      </c>
      <c r="C43" s="553" t="s">
        <v>679</v>
      </c>
      <c r="D43" s="554" t="s">
        <v>48</v>
      </c>
      <c r="E43" s="555" t="s">
        <v>182</v>
      </c>
      <c r="F43" s="545">
        <v>100</v>
      </c>
      <c r="G43" s="551" t="str">
        <f t="shared" si="0"/>
        <v>Xuất sắc</v>
      </c>
      <c r="H43" s="569"/>
    </row>
    <row r="44" spans="1:8" s="94" customFormat="1" x14ac:dyDescent="0.25">
      <c r="A44" s="552">
        <v>32</v>
      </c>
      <c r="B44" s="546">
        <v>32</v>
      </c>
      <c r="C44" s="548" t="s">
        <v>680</v>
      </c>
      <c r="D44" s="549" t="s">
        <v>18</v>
      </c>
      <c r="E44" s="550" t="s">
        <v>26</v>
      </c>
      <c r="F44" s="545">
        <v>83</v>
      </c>
      <c r="G44" s="551" t="str">
        <f t="shared" si="0"/>
        <v>Tốt</v>
      </c>
      <c r="H44" s="569"/>
    </row>
    <row r="45" spans="1:8" s="94" customFormat="1" x14ac:dyDescent="0.25">
      <c r="A45" s="547">
        <v>33</v>
      </c>
      <c r="B45" s="546">
        <v>33</v>
      </c>
      <c r="C45" s="548" t="s">
        <v>681</v>
      </c>
      <c r="D45" s="549" t="s">
        <v>426</v>
      </c>
      <c r="E45" s="550" t="s">
        <v>26</v>
      </c>
      <c r="F45" s="545">
        <v>86</v>
      </c>
      <c r="G45" s="551" t="str">
        <f t="shared" si="0"/>
        <v>Tốt</v>
      </c>
      <c r="H45" s="569"/>
    </row>
    <row r="46" spans="1:8" s="94" customFormat="1" x14ac:dyDescent="0.25">
      <c r="A46" s="547">
        <v>34</v>
      </c>
      <c r="B46" s="546">
        <v>34</v>
      </c>
      <c r="C46" s="548" t="s">
        <v>682</v>
      </c>
      <c r="D46" s="556" t="s">
        <v>46</v>
      </c>
      <c r="E46" s="557" t="s">
        <v>212</v>
      </c>
      <c r="F46" s="545">
        <v>90</v>
      </c>
      <c r="G46" s="551" t="str">
        <f t="shared" si="0"/>
        <v>Xuất sắc</v>
      </c>
      <c r="H46" s="569"/>
    </row>
    <row r="47" spans="1:8" s="94" customFormat="1" x14ac:dyDescent="0.25">
      <c r="A47" s="552">
        <v>35</v>
      </c>
      <c r="B47" s="546">
        <v>35</v>
      </c>
      <c r="C47" s="548" t="s">
        <v>683</v>
      </c>
      <c r="D47" s="549" t="s">
        <v>68</v>
      </c>
      <c r="E47" s="550" t="s">
        <v>225</v>
      </c>
      <c r="F47" s="545">
        <v>88</v>
      </c>
      <c r="G47" s="551" t="str">
        <f t="shared" si="0"/>
        <v>Tốt</v>
      </c>
      <c r="H47" s="569"/>
    </row>
    <row r="48" spans="1:8" s="94" customFormat="1" x14ac:dyDescent="0.25">
      <c r="A48" s="547">
        <v>36</v>
      </c>
      <c r="B48" s="546">
        <v>36</v>
      </c>
      <c r="C48" s="548" t="s">
        <v>684</v>
      </c>
      <c r="D48" s="556" t="s">
        <v>685</v>
      </c>
      <c r="E48" s="557" t="s">
        <v>11</v>
      </c>
      <c r="F48" s="545">
        <v>82</v>
      </c>
      <c r="G48" s="551" t="str">
        <f>IF(F48&gt;=90,"Xuất sắc",IF(F48&gt;=80,"Tốt",IF(F48&gt;=65,"Khá",IF(F48&gt;=50,"Trung bình",IF(F48&gt;=35,"Yếu","Kém")))))</f>
        <v>Tốt</v>
      </c>
      <c r="H48" s="569"/>
    </row>
    <row r="49" spans="1:8" s="94" customFormat="1" x14ac:dyDescent="0.25">
      <c r="A49" s="552">
        <v>37</v>
      </c>
      <c r="B49" s="546">
        <v>37</v>
      </c>
      <c r="C49" s="548" t="s">
        <v>686</v>
      </c>
      <c r="D49" s="549" t="s">
        <v>472</v>
      </c>
      <c r="E49" s="550" t="s">
        <v>483</v>
      </c>
      <c r="F49" s="545">
        <v>79</v>
      </c>
      <c r="G49" s="551" t="str">
        <f t="shared" si="0"/>
        <v>Khá</v>
      </c>
      <c r="H49" s="569"/>
    </row>
    <row r="50" spans="1:8" s="94" customFormat="1" x14ac:dyDescent="0.25">
      <c r="A50" s="547">
        <v>38</v>
      </c>
      <c r="B50" s="546">
        <v>38</v>
      </c>
      <c r="C50" s="548" t="s">
        <v>5726</v>
      </c>
      <c r="D50" s="549" t="s">
        <v>5727</v>
      </c>
      <c r="E50" s="550" t="s">
        <v>203</v>
      </c>
      <c r="F50" s="545">
        <v>90</v>
      </c>
      <c r="G50" s="551" t="str">
        <f t="shared" si="0"/>
        <v>Xuất sắc</v>
      </c>
      <c r="H50" s="569" t="s">
        <v>5728</v>
      </c>
    </row>
    <row r="51" spans="1:8" s="94" customFormat="1" x14ac:dyDescent="0.25">
      <c r="A51" s="547">
        <v>39</v>
      </c>
      <c r="B51" s="546">
        <v>39</v>
      </c>
      <c r="C51" s="548" t="s">
        <v>687</v>
      </c>
      <c r="D51" s="549" t="s">
        <v>68</v>
      </c>
      <c r="E51" s="550" t="s">
        <v>91</v>
      </c>
      <c r="F51" s="545">
        <v>89</v>
      </c>
      <c r="G51" s="551" t="str">
        <f t="shared" si="0"/>
        <v>Tốt</v>
      </c>
      <c r="H51" s="569"/>
    </row>
    <row r="52" spans="1:8" s="94" customFormat="1" x14ac:dyDescent="0.25">
      <c r="A52" s="552">
        <v>40</v>
      </c>
      <c r="B52" s="546">
        <v>40</v>
      </c>
      <c r="C52" s="548" t="s">
        <v>688</v>
      </c>
      <c r="D52" s="556" t="s">
        <v>144</v>
      </c>
      <c r="E52" s="557" t="s">
        <v>64</v>
      </c>
      <c r="F52" s="545">
        <v>88</v>
      </c>
      <c r="G52" s="551" t="str">
        <f t="shared" si="0"/>
        <v>Tốt</v>
      </c>
      <c r="H52" s="569"/>
    </row>
    <row r="53" spans="1:8" s="94" customFormat="1" x14ac:dyDescent="0.25">
      <c r="A53" s="547">
        <v>41</v>
      </c>
      <c r="B53" s="546">
        <v>41</v>
      </c>
      <c r="C53" s="548" t="s">
        <v>689</v>
      </c>
      <c r="D53" s="549" t="s">
        <v>48</v>
      </c>
      <c r="E53" s="550" t="s">
        <v>64</v>
      </c>
      <c r="F53" s="545">
        <v>89</v>
      </c>
      <c r="G53" s="551" t="str">
        <f t="shared" si="0"/>
        <v>Tốt</v>
      </c>
      <c r="H53" s="569"/>
    </row>
    <row r="54" spans="1:8" s="94" customFormat="1" x14ac:dyDescent="0.25">
      <c r="A54" s="552">
        <v>42</v>
      </c>
      <c r="B54" s="546">
        <v>42</v>
      </c>
      <c r="C54" s="548" t="s">
        <v>690</v>
      </c>
      <c r="D54" s="549" t="s">
        <v>18</v>
      </c>
      <c r="E54" s="550" t="s">
        <v>691</v>
      </c>
      <c r="F54" s="545">
        <v>82</v>
      </c>
      <c r="G54" s="551" t="str">
        <f t="shared" si="0"/>
        <v>Tốt</v>
      </c>
      <c r="H54" s="569"/>
    </row>
    <row r="55" spans="1:8" s="94" customFormat="1" x14ac:dyDescent="0.25">
      <c r="A55" s="547">
        <v>43</v>
      </c>
      <c r="B55" s="546">
        <v>43</v>
      </c>
      <c r="C55" s="548" t="s">
        <v>692</v>
      </c>
      <c r="D55" s="549" t="s">
        <v>48</v>
      </c>
      <c r="E55" s="550" t="s">
        <v>12</v>
      </c>
      <c r="F55" s="545">
        <v>83</v>
      </c>
      <c r="G55" s="551" t="str">
        <f t="shared" si="0"/>
        <v>Tốt</v>
      </c>
      <c r="H55" s="571"/>
    </row>
    <row r="56" spans="1:8" s="94" customFormat="1" x14ac:dyDescent="0.25">
      <c r="A56" s="547">
        <v>44</v>
      </c>
      <c r="B56" s="546">
        <v>44</v>
      </c>
      <c r="C56" s="548" t="s">
        <v>693</v>
      </c>
      <c r="D56" s="549" t="s">
        <v>50</v>
      </c>
      <c r="E56" s="550" t="s">
        <v>12</v>
      </c>
      <c r="F56" s="545">
        <v>89</v>
      </c>
      <c r="G56" s="551" t="str">
        <f t="shared" si="0"/>
        <v>Tốt</v>
      </c>
      <c r="H56" s="569"/>
    </row>
    <row r="57" spans="1:8" s="94" customFormat="1" x14ac:dyDescent="0.25">
      <c r="A57" s="552">
        <v>45</v>
      </c>
      <c r="B57" s="546">
        <v>45</v>
      </c>
      <c r="C57" s="548" t="s">
        <v>694</v>
      </c>
      <c r="D57" s="549" t="s">
        <v>695</v>
      </c>
      <c r="E57" s="550" t="s">
        <v>537</v>
      </c>
      <c r="F57" s="545">
        <v>88</v>
      </c>
      <c r="G57" s="551" t="str">
        <f t="shared" si="0"/>
        <v>Tốt</v>
      </c>
      <c r="H57" s="569"/>
    </row>
    <row r="58" spans="1:8" s="94" customFormat="1" x14ac:dyDescent="0.25">
      <c r="A58" s="547">
        <v>46</v>
      </c>
      <c r="B58" s="546">
        <v>46</v>
      </c>
      <c r="C58" s="548" t="s">
        <v>696</v>
      </c>
      <c r="D58" s="549" t="s">
        <v>697</v>
      </c>
      <c r="E58" s="550" t="s">
        <v>24</v>
      </c>
      <c r="F58" s="545">
        <v>85</v>
      </c>
      <c r="G58" s="551" t="str">
        <f t="shared" si="0"/>
        <v>Tốt</v>
      </c>
      <c r="H58" s="569"/>
    </row>
    <row r="59" spans="1:8" s="94" customFormat="1" x14ac:dyDescent="0.25">
      <c r="A59" s="552">
        <v>47</v>
      </c>
      <c r="B59" s="546">
        <v>47</v>
      </c>
      <c r="C59" s="548" t="s">
        <v>698</v>
      </c>
      <c r="D59" s="556" t="s">
        <v>99</v>
      </c>
      <c r="E59" s="557" t="s">
        <v>24</v>
      </c>
      <c r="F59" s="545">
        <v>79</v>
      </c>
      <c r="G59" s="551" t="str">
        <f t="shared" si="0"/>
        <v>Khá</v>
      </c>
      <c r="H59" s="569"/>
    </row>
    <row r="60" spans="1:8" s="94" customFormat="1" x14ac:dyDescent="0.25">
      <c r="A60" s="547">
        <v>48</v>
      </c>
      <c r="B60" s="546">
        <v>48</v>
      </c>
      <c r="C60" s="548" t="s">
        <v>699</v>
      </c>
      <c r="D60" s="549" t="s">
        <v>92</v>
      </c>
      <c r="E60" s="550" t="s">
        <v>24</v>
      </c>
      <c r="F60" s="545">
        <v>89</v>
      </c>
      <c r="G60" s="551" t="str">
        <f t="shared" si="0"/>
        <v>Tốt</v>
      </c>
      <c r="H60" s="569"/>
    </row>
    <row r="61" spans="1:8" s="94" customFormat="1" x14ac:dyDescent="0.25">
      <c r="A61" s="547">
        <v>49</v>
      </c>
      <c r="B61" s="546">
        <v>49</v>
      </c>
      <c r="C61" s="548" t="s">
        <v>700</v>
      </c>
      <c r="D61" s="549" t="s">
        <v>701</v>
      </c>
      <c r="E61" s="550" t="s">
        <v>24</v>
      </c>
      <c r="F61" s="545">
        <v>80</v>
      </c>
      <c r="G61" s="551" t="str">
        <f t="shared" si="0"/>
        <v>Tốt</v>
      </c>
      <c r="H61" s="569"/>
    </row>
    <row r="62" spans="1:8" s="94" customFormat="1" x14ac:dyDescent="0.25">
      <c r="A62" s="552">
        <v>50</v>
      </c>
      <c r="B62" s="546">
        <v>50</v>
      </c>
      <c r="C62" s="548" t="s">
        <v>702</v>
      </c>
      <c r="D62" s="549" t="s">
        <v>235</v>
      </c>
      <c r="E62" s="550" t="s">
        <v>70</v>
      </c>
      <c r="F62" s="545">
        <v>80</v>
      </c>
      <c r="G62" s="551" t="str">
        <f t="shared" si="0"/>
        <v>Tốt</v>
      </c>
      <c r="H62" s="568"/>
    </row>
    <row r="63" spans="1:8" s="94" customFormat="1" x14ac:dyDescent="0.25">
      <c r="A63" s="546"/>
      <c r="B63" s="546"/>
      <c r="C63" s="563" t="s">
        <v>5729</v>
      </c>
      <c r="D63" s="546"/>
      <c r="E63" s="546"/>
      <c r="F63" s="546"/>
      <c r="G63" s="546"/>
      <c r="H63" s="546"/>
    </row>
    <row r="64" spans="1:8" s="94" customFormat="1" x14ac:dyDescent="0.25">
      <c r="A64" s="545">
        <v>51</v>
      </c>
      <c r="B64" s="554" t="s">
        <v>5447</v>
      </c>
      <c r="C64" s="554" t="s">
        <v>703</v>
      </c>
      <c r="D64" s="554" t="s">
        <v>704</v>
      </c>
      <c r="E64" s="554" t="s">
        <v>34</v>
      </c>
      <c r="F64" s="421">
        <v>97</v>
      </c>
      <c r="G64" s="551" t="str">
        <f>IF(F64&gt;=90,"Xuất sắc",IF(F64&gt;=80,"Tốt",IF(F64&gt;=65,"Khá",IF(F64&gt;=50,"Trung bình",IF(F64&gt;=35,"Yếu","Kém")))))</f>
        <v>Xuất sắc</v>
      </c>
      <c r="H64" s="421"/>
    </row>
    <row r="65" spans="1:8" s="94" customFormat="1" x14ac:dyDescent="0.25">
      <c r="A65" s="564">
        <v>52</v>
      </c>
      <c r="B65" s="565" t="s">
        <v>5448</v>
      </c>
      <c r="C65" s="565" t="s">
        <v>705</v>
      </c>
      <c r="D65" s="565" t="s">
        <v>706</v>
      </c>
      <c r="E65" s="565" t="s">
        <v>34</v>
      </c>
      <c r="F65" s="566">
        <v>74</v>
      </c>
      <c r="G65" s="567" t="str">
        <f t="shared" ref="G65:G129" si="1">IF(F65&gt;=90,"Xuất sắc",IF(F65&gt;=80,"Tốt",IF(F65&gt;=65,"Khá",IF(F65&gt;=50,"Trung bình",IF(F65&gt;=35,"Yếu","Kém")))))</f>
        <v>Khá</v>
      </c>
      <c r="H65" s="566" t="s">
        <v>73</v>
      </c>
    </row>
    <row r="66" spans="1:8" s="94" customFormat="1" x14ac:dyDescent="0.25">
      <c r="A66" s="545">
        <v>53</v>
      </c>
      <c r="B66" s="554" t="s">
        <v>5450</v>
      </c>
      <c r="C66" s="554" t="s">
        <v>707</v>
      </c>
      <c r="D66" s="554" t="s">
        <v>708</v>
      </c>
      <c r="E66" s="554" t="s">
        <v>34</v>
      </c>
      <c r="F66" s="568">
        <v>89</v>
      </c>
      <c r="G66" s="551" t="str">
        <f t="shared" si="1"/>
        <v>Tốt</v>
      </c>
      <c r="H66" s="568"/>
    </row>
    <row r="67" spans="1:8" s="94" customFormat="1" x14ac:dyDescent="0.25">
      <c r="A67" s="545">
        <v>54</v>
      </c>
      <c r="B67" s="554" t="s">
        <v>5451</v>
      </c>
      <c r="C67" s="554" t="s">
        <v>711</v>
      </c>
      <c r="D67" s="554" t="s">
        <v>712</v>
      </c>
      <c r="E67" s="554" t="s">
        <v>34</v>
      </c>
      <c r="F67" s="568">
        <v>82</v>
      </c>
      <c r="G67" s="551" t="str">
        <f t="shared" si="1"/>
        <v>Tốt</v>
      </c>
      <c r="H67" s="568"/>
    </row>
    <row r="68" spans="1:8" s="94" customFormat="1" x14ac:dyDescent="0.25">
      <c r="A68" s="545">
        <v>55</v>
      </c>
      <c r="B68" s="554" t="s">
        <v>5452</v>
      </c>
      <c r="C68" s="554" t="s">
        <v>713</v>
      </c>
      <c r="D68" s="554" t="s">
        <v>714</v>
      </c>
      <c r="E68" s="554" t="s">
        <v>34</v>
      </c>
      <c r="F68" s="568">
        <v>89</v>
      </c>
      <c r="G68" s="551" t="str">
        <f t="shared" si="1"/>
        <v>Tốt</v>
      </c>
      <c r="H68" s="568"/>
    </row>
    <row r="69" spans="1:8" s="94" customFormat="1" x14ac:dyDescent="0.25">
      <c r="A69" s="545">
        <v>56</v>
      </c>
      <c r="B69" s="554" t="s">
        <v>5453</v>
      </c>
      <c r="C69" s="554" t="s">
        <v>715</v>
      </c>
      <c r="D69" s="554" t="s">
        <v>36</v>
      </c>
      <c r="E69" s="554" t="s">
        <v>34</v>
      </c>
      <c r="F69" s="568">
        <v>93</v>
      </c>
      <c r="G69" s="551" t="str">
        <f t="shared" si="1"/>
        <v>Xuất sắc</v>
      </c>
      <c r="H69" s="569"/>
    </row>
    <row r="70" spans="1:8" s="94" customFormat="1" x14ac:dyDescent="0.25">
      <c r="A70" s="545">
        <v>57</v>
      </c>
      <c r="B70" s="554" t="s">
        <v>5454</v>
      </c>
      <c r="C70" s="554" t="s">
        <v>716</v>
      </c>
      <c r="D70" s="554" t="s">
        <v>330</v>
      </c>
      <c r="E70" s="554" t="s">
        <v>34</v>
      </c>
      <c r="F70" s="568">
        <v>94</v>
      </c>
      <c r="G70" s="551" t="str">
        <f t="shared" si="1"/>
        <v>Xuất sắc</v>
      </c>
      <c r="H70" s="568"/>
    </row>
    <row r="71" spans="1:8" s="94" customFormat="1" x14ac:dyDescent="0.25">
      <c r="A71" s="545">
        <v>58</v>
      </c>
      <c r="B71" s="554" t="s">
        <v>5455</v>
      </c>
      <c r="C71" s="554" t="s">
        <v>717</v>
      </c>
      <c r="D71" s="554" t="s">
        <v>718</v>
      </c>
      <c r="E71" s="554" t="s">
        <v>34</v>
      </c>
      <c r="F71" s="568">
        <v>85</v>
      </c>
      <c r="G71" s="551" t="str">
        <f t="shared" si="1"/>
        <v>Tốt</v>
      </c>
      <c r="H71" s="568"/>
    </row>
    <row r="72" spans="1:8" s="94" customFormat="1" x14ac:dyDescent="0.25">
      <c r="A72" s="545">
        <v>59</v>
      </c>
      <c r="B72" s="554" t="s">
        <v>5456</v>
      </c>
      <c r="C72" s="554" t="s">
        <v>719</v>
      </c>
      <c r="D72" s="554" t="s">
        <v>587</v>
      </c>
      <c r="E72" s="554" t="s">
        <v>34</v>
      </c>
      <c r="F72" s="568">
        <v>89</v>
      </c>
      <c r="G72" s="551" t="str">
        <f t="shared" si="1"/>
        <v>Tốt</v>
      </c>
      <c r="H72" s="569"/>
    </row>
    <row r="73" spans="1:8" s="94" customFormat="1" x14ac:dyDescent="0.25">
      <c r="A73" s="545">
        <v>60</v>
      </c>
      <c r="B73" s="554" t="s">
        <v>5457</v>
      </c>
      <c r="C73" s="554" t="s">
        <v>720</v>
      </c>
      <c r="D73" s="554" t="s">
        <v>18</v>
      </c>
      <c r="E73" s="554" t="s">
        <v>721</v>
      </c>
      <c r="F73" s="568">
        <v>98</v>
      </c>
      <c r="G73" s="551" t="str">
        <f t="shared" si="1"/>
        <v>Xuất sắc</v>
      </c>
      <c r="H73" s="568"/>
    </row>
    <row r="74" spans="1:8" s="94" customFormat="1" x14ac:dyDescent="0.25">
      <c r="A74" s="545">
        <v>61</v>
      </c>
      <c r="B74" s="554" t="s">
        <v>5458</v>
      </c>
      <c r="C74" s="554" t="s">
        <v>722</v>
      </c>
      <c r="D74" s="554" t="s">
        <v>284</v>
      </c>
      <c r="E74" s="554" t="s">
        <v>27</v>
      </c>
      <c r="F74" s="568">
        <v>91</v>
      </c>
      <c r="G74" s="551" t="str">
        <f t="shared" si="1"/>
        <v>Xuất sắc</v>
      </c>
      <c r="H74" s="568"/>
    </row>
    <row r="75" spans="1:8" s="94" customFormat="1" x14ac:dyDescent="0.25">
      <c r="A75" s="545">
        <v>62</v>
      </c>
      <c r="B75" s="554" t="s">
        <v>5459</v>
      </c>
      <c r="C75" s="554" t="s">
        <v>723</v>
      </c>
      <c r="D75" s="554" t="s">
        <v>724</v>
      </c>
      <c r="E75" s="554" t="s">
        <v>149</v>
      </c>
      <c r="F75" s="421">
        <v>98</v>
      </c>
      <c r="G75" s="551" t="str">
        <f t="shared" si="1"/>
        <v>Xuất sắc</v>
      </c>
      <c r="H75" s="421"/>
    </row>
    <row r="76" spans="1:8" s="94" customFormat="1" x14ac:dyDescent="0.25">
      <c r="A76" s="545">
        <v>63</v>
      </c>
      <c r="B76" s="554" t="s">
        <v>5461</v>
      </c>
      <c r="C76" s="554" t="s">
        <v>725</v>
      </c>
      <c r="D76" s="554" t="s">
        <v>125</v>
      </c>
      <c r="E76" s="554" t="s">
        <v>14</v>
      </c>
      <c r="F76" s="568">
        <v>90</v>
      </c>
      <c r="G76" s="551" t="str">
        <f t="shared" si="1"/>
        <v>Xuất sắc</v>
      </c>
      <c r="H76" s="568"/>
    </row>
    <row r="77" spans="1:8" s="94" customFormat="1" x14ac:dyDescent="0.25">
      <c r="A77" s="545">
        <v>64</v>
      </c>
      <c r="B77" s="554" t="s">
        <v>5462</v>
      </c>
      <c r="C77" s="554" t="s">
        <v>726</v>
      </c>
      <c r="D77" s="554" t="s">
        <v>727</v>
      </c>
      <c r="E77" s="554" t="s">
        <v>14</v>
      </c>
      <c r="F77" s="568">
        <v>85</v>
      </c>
      <c r="G77" s="551" t="str">
        <f t="shared" si="1"/>
        <v>Tốt</v>
      </c>
      <c r="H77" s="568"/>
    </row>
    <row r="78" spans="1:8" s="94" customFormat="1" x14ac:dyDescent="0.25">
      <c r="A78" s="545">
        <v>65</v>
      </c>
      <c r="B78" s="554" t="s">
        <v>5463</v>
      </c>
      <c r="C78" s="554" t="s">
        <v>728</v>
      </c>
      <c r="D78" s="554" t="s">
        <v>729</v>
      </c>
      <c r="E78" s="554" t="s">
        <v>43</v>
      </c>
      <c r="F78" s="568">
        <v>87</v>
      </c>
      <c r="G78" s="551" t="str">
        <f t="shared" si="1"/>
        <v>Tốt</v>
      </c>
      <c r="H78" s="569"/>
    </row>
    <row r="79" spans="1:8" s="94" customFormat="1" x14ac:dyDescent="0.25">
      <c r="A79" s="545">
        <v>66</v>
      </c>
      <c r="B79" s="554" t="s">
        <v>5464</v>
      </c>
      <c r="C79" s="554" t="s">
        <v>730</v>
      </c>
      <c r="D79" s="554" t="s">
        <v>731</v>
      </c>
      <c r="E79" s="554" t="s">
        <v>43</v>
      </c>
      <c r="F79" s="568">
        <v>99</v>
      </c>
      <c r="G79" s="551" t="str">
        <f t="shared" si="1"/>
        <v>Xuất sắc</v>
      </c>
      <c r="H79" s="568"/>
    </row>
    <row r="80" spans="1:8" s="94" customFormat="1" x14ac:dyDescent="0.25">
      <c r="A80" s="545">
        <v>67</v>
      </c>
      <c r="B80" s="554" t="s">
        <v>5465</v>
      </c>
      <c r="C80" s="554" t="s">
        <v>732</v>
      </c>
      <c r="D80" s="554" t="s">
        <v>58</v>
      </c>
      <c r="E80" s="554" t="s">
        <v>43</v>
      </c>
      <c r="F80" s="568">
        <v>83</v>
      </c>
      <c r="G80" s="551" t="str">
        <f t="shared" si="1"/>
        <v>Tốt</v>
      </c>
      <c r="H80" s="568"/>
    </row>
    <row r="81" spans="1:8" s="94" customFormat="1" x14ac:dyDescent="0.25">
      <c r="A81" s="545">
        <v>68</v>
      </c>
      <c r="B81" s="554" t="s">
        <v>5466</v>
      </c>
      <c r="C81" s="554" t="s">
        <v>733</v>
      </c>
      <c r="D81" s="554" t="s">
        <v>181</v>
      </c>
      <c r="E81" s="554" t="s">
        <v>47</v>
      </c>
      <c r="F81" s="568">
        <v>87</v>
      </c>
      <c r="G81" s="551" t="str">
        <f t="shared" si="1"/>
        <v>Tốt</v>
      </c>
      <c r="H81" s="568"/>
    </row>
    <row r="82" spans="1:8" s="94" customFormat="1" x14ac:dyDescent="0.25">
      <c r="A82" s="545">
        <v>69</v>
      </c>
      <c r="B82" s="554" t="s">
        <v>5467</v>
      </c>
      <c r="C82" s="554" t="s">
        <v>734</v>
      </c>
      <c r="D82" s="554" t="s">
        <v>76</v>
      </c>
      <c r="E82" s="554" t="s">
        <v>15</v>
      </c>
      <c r="F82" s="568">
        <v>90</v>
      </c>
      <c r="G82" s="551" t="str">
        <f t="shared" si="1"/>
        <v>Xuất sắc</v>
      </c>
      <c r="H82" s="568"/>
    </row>
    <row r="83" spans="1:8" s="94" customFormat="1" x14ac:dyDescent="0.25">
      <c r="A83" s="545">
        <v>70</v>
      </c>
      <c r="B83" s="554" t="s">
        <v>5468</v>
      </c>
      <c r="C83" s="554" t="s">
        <v>735</v>
      </c>
      <c r="D83" s="554" t="s">
        <v>18</v>
      </c>
      <c r="E83" s="554" t="s">
        <v>29</v>
      </c>
      <c r="F83" s="421">
        <v>89</v>
      </c>
      <c r="G83" s="551" t="str">
        <f t="shared" si="1"/>
        <v>Tốt</v>
      </c>
      <c r="H83" s="421"/>
    </row>
    <row r="84" spans="1:8" s="1" customFormat="1" x14ac:dyDescent="0.25">
      <c r="A84" s="698">
        <v>71</v>
      </c>
      <c r="B84" s="699" t="s">
        <v>5469</v>
      </c>
      <c r="C84" s="699" t="s">
        <v>736</v>
      </c>
      <c r="D84" s="699" t="s">
        <v>458</v>
      </c>
      <c r="E84" s="699" t="s">
        <v>49</v>
      </c>
      <c r="F84" s="700">
        <v>45</v>
      </c>
      <c r="G84" s="701" t="str">
        <f t="shared" si="1"/>
        <v>Yếu</v>
      </c>
      <c r="H84" s="702" t="s">
        <v>2219</v>
      </c>
    </row>
    <row r="85" spans="1:8" s="94" customFormat="1" x14ac:dyDescent="0.25">
      <c r="A85" s="545">
        <v>72</v>
      </c>
      <c r="B85" s="554" t="s">
        <v>5470</v>
      </c>
      <c r="C85" s="554" t="s">
        <v>737</v>
      </c>
      <c r="D85" s="554" t="s">
        <v>18</v>
      </c>
      <c r="E85" s="554" t="s">
        <v>124</v>
      </c>
      <c r="F85" s="568">
        <v>70</v>
      </c>
      <c r="G85" s="551" t="str">
        <f t="shared" si="1"/>
        <v>Khá</v>
      </c>
      <c r="H85" s="568" t="s">
        <v>73</v>
      </c>
    </row>
    <row r="86" spans="1:8" s="94" customFormat="1" x14ac:dyDescent="0.25">
      <c r="A86" s="545">
        <v>73</v>
      </c>
      <c r="B86" s="554" t="s">
        <v>5471</v>
      </c>
      <c r="C86" s="554" t="s">
        <v>738</v>
      </c>
      <c r="D86" s="554" t="s">
        <v>173</v>
      </c>
      <c r="E86" s="554" t="s">
        <v>21</v>
      </c>
      <c r="F86" s="568">
        <v>85</v>
      </c>
      <c r="G86" s="551" t="str">
        <f t="shared" si="1"/>
        <v>Tốt</v>
      </c>
      <c r="H86" s="568"/>
    </row>
    <row r="87" spans="1:8" s="94" customFormat="1" x14ac:dyDescent="0.25">
      <c r="A87" s="545">
        <v>74</v>
      </c>
      <c r="B87" s="554" t="s">
        <v>5472</v>
      </c>
      <c r="C87" s="554" t="s">
        <v>739</v>
      </c>
      <c r="D87" s="554" t="s">
        <v>740</v>
      </c>
      <c r="E87" s="554" t="s">
        <v>21</v>
      </c>
      <c r="F87" s="568">
        <v>85</v>
      </c>
      <c r="G87" s="551" t="str">
        <f t="shared" si="1"/>
        <v>Tốt</v>
      </c>
      <c r="H87" s="568"/>
    </row>
    <row r="88" spans="1:8" s="94" customFormat="1" x14ac:dyDescent="0.25">
      <c r="A88" s="545">
        <v>75</v>
      </c>
      <c r="B88" s="554" t="s">
        <v>5473</v>
      </c>
      <c r="C88" s="554" t="s">
        <v>741</v>
      </c>
      <c r="D88" s="554" t="s">
        <v>18</v>
      </c>
      <c r="E88" s="554" t="s">
        <v>56</v>
      </c>
      <c r="F88" s="569">
        <v>95</v>
      </c>
      <c r="G88" s="551" t="str">
        <f t="shared" si="1"/>
        <v>Xuất sắc</v>
      </c>
      <c r="H88" s="569"/>
    </row>
    <row r="89" spans="1:8" s="94" customFormat="1" x14ac:dyDescent="0.25">
      <c r="A89" s="545">
        <v>76</v>
      </c>
      <c r="B89" s="554" t="s">
        <v>5474</v>
      </c>
      <c r="C89" s="554" t="s">
        <v>742</v>
      </c>
      <c r="D89" s="554" t="s">
        <v>48</v>
      </c>
      <c r="E89" s="554" t="s">
        <v>56</v>
      </c>
      <c r="F89" s="569">
        <v>98</v>
      </c>
      <c r="G89" s="551" t="str">
        <f t="shared" si="1"/>
        <v>Xuất sắc</v>
      </c>
      <c r="H89" s="569"/>
    </row>
    <row r="90" spans="1:8" s="94" customFormat="1" x14ac:dyDescent="0.25">
      <c r="A90" s="545">
        <v>77</v>
      </c>
      <c r="B90" s="554" t="s">
        <v>5475</v>
      </c>
      <c r="C90" s="554" t="s">
        <v>743</v>
      </c>
      <c r="D90" s="554" t="s">
        <v>744</v>
      </c>
      <c r="E90" s="554" t="s">
        <v>16</v>
      </c>
      <c r="F90" s="569">
        <v>85</v>
      </c>
      <c r="G90" s="551" t="str">
        <f t="shared" si="1"/>
        <v>Tốt</v>
      </c>
      <c r="H90" s="569"/>
    </row>
    <row r="91" spans="1:8" s="94" customFormat="1" x14ac:dyDescent="0.25">
      <c r="A91" s="545">
        <v>78</v>
      </c>
      <c r="B91" s="554" t="s">
        <v>5476</v>
      </c>
      <c r="C91" s="554" t="s">
        <v>745</v>
      </c>
      <c r="D91" s="554" t="s">
        <v>89</v>
      </c>
      <c r="E91" s="554" t="s">
        <v>16</v>
      </c>
      <c r="F91" s="569">
        <v>87</v>
      </c>
      <c r="G91" s="551" t="str">
        <f t="shared" si="1"/>
        <v>Tốt</v>
      </c>
      <c r="H91" s="569"/>
    </row>
    <row r="92" spans="1:8" s="94" customFormat="1" x14ac:dyDescent="0.25">
      <c r="A92" s="545">
        <v>79</v>
      </c>
      <c r="B92" s="554" t="s">
        <v>5477</v>
      </c>
      <c r="C92" s="554" t="s">
        <v>746</v>
      </c>
      <c r="D92" s="554" t="s">
        <v>18</v>
      </c>
      <c r="E92" s="554" t="s">
        <v>109</v>
      </c>
      <c r="F92" s="570">
        <v>96</v>
      </c>
      <c r="G92" s="551" t="str">
        <f t="shared" si="1"/>
        <v>Xuất sắc</v>
      </c>
      <c r="H92" s="569"/>
    </row>
    <row r="93" spans="1:8" s="94" customFormat="1" x14ac:dyDescent="0.25">
      <c r="A93" s="545">
        <v>80</v>
      </c>
      <c r="B93" s="554" t="s">
        <v>5478</v>
      </c>
      <c r="C93" s="554" t="s">
        <v>747</v>
      </c>
      <c r="D93" s="554" t="s">
        <v>748</v>
      </c>
      <c r="E93" s="554" t="s">
        <v>109</v>
      </c>
      <c r="F93" s="571">
        <v>85</v>
      </c>
      <c r="G93" s="551" t="str">
        <f t="shared" si="1"/>
        <v>Tốt</v>
      </c>
      <c r="H93" s="421"/>
    </row>
    <row r="94" spans="1:8" s="94" customFormat="1" x14ac:dyDescent="0.25">
      <c r="A94" s="545">
        <v>81</v>
      </c>
      <c r="B94" s="554" t="s">
        <v>5479</v>
      </c>
      <c r="C94" s="554" t="s">
        <v>749</v>
      </c>
      <c r="D94" s="554" t="s">
        <v>750</v>
      </c>
      <c r="E94" s="554" t="s">
        <v>280</v>
      </c>
      <c r="F94" s="569">
        <v>85</v>
      </c>
      <c r="G94" s="551" t="str">
        <f t="shared" si="1"/>
        <v>Tốt</v>
      </c>
      <c r="H94" s="569"/>
    </row>
    <row r="95" spans="1:8" s="94" customFormat="1" x14ac:dyDescent="0.25">
      <c r="A95" s="545">
        <v>82</v>
      </c>
      <c r="B95" s="554" t="s">
        <v>5480</v>
      </c>
      <c r="C95" s="554" t="s">
        <v>751</v>
      </c>
      <c r="D95" s="554" t="s">
        <v>752</v>
      </c>
      <c r="E95" s="554" t="s">
        <v>111</v>
      </c>
      <c r="F95" s="569">
        <v>89</v>
      </c>
      <c r="G95" s="551" t="str">
        <f t="shared" si="1"/>
        <v>Tốt</v>
      </c>
      <c r="H95" s="569"/>
    </row>
    <row r="96" spans="1:8" s="1" customFormat="1" x14ac:dyDescent="0.25">
      <c r="A96" s="698">
        <v>83</v>
      </c>
      <c r="B96" s="699" t="s">
        <v>5481</v>
      </c>
      <c r="C96" s="699" t="s">
        <v>753</v>
      </c>
      <c r="D96" s="699" t="s">
        <v>36</v>
      </c>
      <c r="E96" s="699" t="s">
        <v>296</v>
      </c>
      <c r="F96" s="703">
        <v>60</v>
      </c>
      <c r="G96" s="701" t="str">
        <f t="shared" si="1"/>
        <v>Trung bình</v>
      </c>
      <c r="H96" s="703"/>
    </row>
    <row r="97" spans="1:8" s="94" customFormat="1" x14ac:dyDescent="0.25">
      <c r="A97" s="545">
        <v>84</v>
      </c>
      <c r="B97" s="554" t="s">
        <v>5482</v>
      </c>
      <c r="C97" s="554" t="s">
        <v>754</v>
      </c>
      <c r="D97" s="554" t="s">
        <v>116</v>
      </c>
      <c r="E97" s="554" t="s">
        <v>25</v>
      </c>
      <c r="F97" s="569">
        <v>94</v>
      </c>
      <c r="G97" s="551" t="str">
        <f t="shared" si="1"/>
        <v>Xuất sắc</v>
      </c>
      <c r="H97" s="569"/>
    </row>
    <row r="98" spans="1:8" s="94" customFormat="1" x14ac:dyDescent="0.25">
      <c r="A98" s="545">
        <v>85</v>
      </c>
      <c r="B98" s="554" t="s">
        <v>5483</v>
      </c>
      <c r="C98" s="554" t="s">
        <v>755</v>
      </c>
      <c r="D98" s="554" t="s">
        <v>297</v>
      </c>
      <c r="E98" s="554" t="s">
        <v>86</v>
      </c>
      <c r="F98" s="569">
        <v>89</v>
      </c>
      <c r="G98" s="551" t="str">
        <f t="shared" si="1"/>
        <v>Tốt</v>
      </c>
      <c r="H98" s="569"/>
    </row>
    <row r="99" spans="1:8" s="94" customFormat="1" x14ac:dyDescent="0.25">
      <c r="A99" s="545">
        <v>86</v>
      </c>
      <c r="B99" s="554" t="s">
        <v>5484</v>
      </c>
      <c r="C99" s="554" t="s">
        <v>756</v>
      </c>
      <c r="D99" s="554" t="s">
        <v>46</v>
      </c>
      <c r="E99" s="554" t="s">
        <v>757</v>
      </c>
      <c r="F99" s="569">
        <v>79</v>
      </c>
      <c r="G99" s="551" t="str">
        <f t="shared" si="1"/>
        <v>Khá</v>
      </c>
      <c r="H99" s="569"/>
    </row>
    <row r="100" spans="1:8" s="94" customFormat="1" x14ac:dyDescent="0.25">
      <c r="A100" s="545">
        <v>87</v>
      </c>
      <c r="B100" s="554" t="s">
        <v>5485</v>
      </c>
      <c r="C100" s="554" t="s">
        <v>758</v>
      </c>
      <c r="D100" s="554" t="s">
        <v>455</v>
      </c>
      <c r="E100" s="554" t="s">
        <v>759</v>
      </c>
      <c r="F100" s="569">
        <v>70</v>
      </c>
      <c r="G100" s="551" t="str">
        <f t="shared" si="1"/>
        <v>Khá</v>
      </c>
      <c r="H100" s="569"/>
    </row>
    <row r="101" spans="1:8" s="94" customFormat="1" x14ac:dyDescent="0.25">
      <c r="A101" s="545">
        <v>88</v>
      </c>
      <c r="B101" s="554" t="s">
        <v>5486</v>
      </c>
      <c r="C101" s="554" t="s">
        <v>760</v>
      </c>
      <c r="D101" s="554" t="s">
        <v>761</v>
      </c>
      <c r="E101" s="554" t="s">
        <v>212</v>
      </c>
      <c r="F101" s="569">
        <v>89</v>
      </c>
      <c r="G101" s="551" t="str">
        <f t="shared" si="1"/>
        <v>Tốt</v>
      </c>
      <c r="H101" s="569"/>
    </row>
    <row r="102" spans="1:8" s="94" customFormat="1" x14ac:dyDescent="0.25">
      <c r="A102" s="545">
        <v>89</v>
      </c>
      <c r="B102" s="554" t="s">
        <v>5487</v>
      </c>
      <c r="C102" s="554" t="s">
        <v>762</v>
      </c>
      <c r="D102" s="554" t="s">
        <v>413</v>
      </c>
      <c r="E102" s="554" t="s">
        <v>9</v>
      </c>
      <c r="F102" s="569">
        <v>90</v>
      </c>
      <c r="G102" s="551" t="str">
        <f t="shared" si="1"/>
        <v>Xuất sắc</v>
      </c>
      <c r="H102" s="569"/>
    </row>
    <row r="103" spans="1:8" s="94" customFormat="1" x14ac:dyDescent="0.25">
      <c r="A103" s="545">
        <v>90</v>
      </c>
      <c r="B103" s="554" t="s">
        <v>5488</v>
      </c>
      <c r="C103" s="554" t="s">
        <v>763</v>
      </c>
      <c r="D103" s="554" t="s">
        <v>68</v>
      </c>
      <c r="E103" s="554" t="s">
        <v>11</v>
      </c>
      <c r="F103" s="569">
        <v>89</v>
      </c>
      <c r="G103" s="551" t="str">
        <f t="shared" si="1"/>
        <v>Tốt</v>
      </c>
      <c r="H103" s="569"/>
    </row>
    <row r="104" spans="1:8" s="94" customFormat="1" x14ac:dyDescent="0.25">
      <c r="A104" s="545">
        <v>91</v>
      </c>
      <c r="B104" s="554" t="s">
        <v>5489</v>
      </c>
      <c r="C104" s="554" t="s">
        <v>764</v>
      </c>
      <c r="D104" s="554" t="s">
        <v>18</v>
      </c>
      <c r="E104" s="554" t="s">
        <v>88</v>
      </c>
      <c r="F104" s="569">
        <v>88</v>
      </c>
      <c r="G104" s="551" t="str">
        <f t="shared" si="1"/>
        <v>Tốt</v>
      </c>
      <c r="H104" s="569"/>
    </row>
    <row r="105" spans="1:8" s="94" customFormat="1" x14ac:dyDescent="0.25">
      <c r="A105" s="545">
        <v>92</v>
      </c>
      <c r="B105" s="554" t="s">
        <v>5490</v>
      </c>
      <c r="C105" s="554" t="s">
        <v>765</v>
      </c>
      <c r="D105" s="554" t="s">
        <v>18</v>
      </c>
      <c r="E105" s="554" t="s">
        <v>62</v>
      </c>
      <c r="F105" s="569">
        <v>92</v>
      </c>
      <c r="G105" s="551" t="str">
        <f t="shared" si="1"/>
        <v>Xuất sắc</v>
      </c>
      <c r="H105" s="569"/>
    </row>
    <row r="106" spans="1:8" s="94" customFormat="1" x14ac:dyDescent="0.25">
      <c r="A106" s="545">
        <v>93</v>
      </c>
      <c r="B106" s="554" t="s">
        <v>5491</v>
      </c>
      <c r="C106" s="554" t="s">
        <v>766</v>
      </c>
      <c r="D106" s="554" t="s">
        <v>5730</v>
      </c>
      <c r="E106" s="554" t="s">
        <v>64</v>
      </c>
      <c r="F106" s="569">
        <v>87</v>
      </c>
      <c r="G106" s="551" t="str">
        <f t="shared" si="1"/>
        <v>Tốt</v>
      </c>
      <c r="H106" s="569"/>
    </row>
    <row r="107" spans="1:8" s="94" customFormat="1" x14ac:dyDescent="0.25">
      <c r="A107" s="545">
        <v>94</v>
      </c>
      <c r="B107" s="554" t="s">
        <v>5492</v>
      </c>
      <c r="C107" s="554" t="s">
        <v>767</v>
      </c>
      <c r="D107" s="554" t="s">
        <v>18</v>
      </c>
      <c r="E107" s="554" t="s">
        <v>184</v>
      </c>
      <c r="F107" s="571">
        <v>98</v>
      </c>
      <c r="G107" s="551" t="str">
        <f t="shared" si="1"/>
        <v>Xuất sắc</v>
      </c>
      <c r="H107" s="571"/>
    </row>
    <row r="108" spans="1:8" s="94" customFormat="1" x14ac:dyDescent="0.25">
      <c r="A108" s="545">
        <v>95</v>
      </c>
      <c r="B108" s="554" t="s">
        <v>5493</v>
      </c>
      <c r="C108" s="554" t="s">
        <v>768</v>
      </c>
      <c r="D108" s="554" t="s">
        <v>18</v>
      </c>
      <c r="E108" s="554" t="s">
        <v>23</v>
      </c>
      <c r="F108" s="571">
        <v>86</v>
      </c>
      <c r="G108" s="551" t="str">
        <f t="shared" si="1"/>
        <v>Tốt</v>
      </c>
      <c r="H108" s="571"/>
    </row>
    <row r="109" spans="1:8" s="94" customFormat="1" x14ac:dyDescent="0.25">
      <c r="A109" s="545">
        <v>96</v>
      </c>
      <c r="B109" s="554" t="s">
        <v>5494</v>
      </c>
      <c r="C109" s="554" t="s">
        <v>769</v>
      </c>
      <c r="D109" s="554" t="s">
        <v>87</v>
      </c>
      <c r="E109" s="554" t="s">
        <v>137</v>
      </c>
      <c r="F109" s="569">
        <v>87</v>
      </c>
      <c r="G109" s="551" t="str">
        <f t="shared" si="1"/>
        <v>Tốt</v>
      </c>
      <c r="H109" s="569"/>
    </row>
    <row r="110" spans="1:8" s="94" customFormat="1" x14ac:dyDescent="0.25">
      <c r="A110" s="545">
        <v>97</v>
      </c>
      <c r="B110" s="554" t="s">
        <v>5495</v>
      </c>
      <c r="C110" s="554" t="s">
        <v>770</v>
      </c>
      <c r="D110" s="554" t="s">
        <v>771</v>
      </c>
      <c r="E110" s="554" t="s">
        <v>12</v>
      </c>
      <c r="F110" s="569">
        <v>65</v>
      </c>
      <c r="G110" s="551" t="str">
        <f t="shared" si="1"/>
        <v>Khá</v>
      </c>
      <c r="H110" s="569" t="s">
        <v>73</v>
      </c>
    </row>
    <row r="111" spans="1:8" s="94" customFormat="1" x14ac:dyDescent="0.25">
      <c r="A111" s="545">
        <v>98</v>
      </c>
      <c r="B111" s="554" t="s">
        <v>5496</v>
      </c>
      <c r="C111" s="554" t="s">
        <v>772</v>
      </c>
      <c r="D111" s="554" t="s">
        <v>48</v>
      </c>
      <c r="E111" s="554" t="s">
        <v>12</v>
      </c>
      <c r="F111" s="569">
        <v>85</v>
      </c>
      <c r="G111" s="551" t="str">
        <f t="shared" si="1"/>
        <v>Tốt</v>
      </c>
      <c r="H111" s="569"/>
    </row>
    <row r="112" spans="1:8" s="94" customFormat="1" x14ac:dyDescent="0.25">
      <c r="A112" s="545">
        <v>99</v>
      </c>
      <c r="B112" s="554" t="s">
        <v>5497</v>
      </c>
      <c r="C112" s="554" t="s">
        <v>773</v>
      </c>
      <c r="D112" s="554" t="s">
        <v>774</v>
      </c>
      <c r="E112" s="554" t="s">
        <v>140</v>
      </c>
      <c r="F112" s="569">
        <v>80</v>
      </c>
      <c r="G112" s="551" t="str">
        <f t="shared" si="1"/>
        <v>Tốt</v>
      </c>
      <c r="H112" s="569"/>
    </row>
    <row r="113" spans="1:8" s="94" customFormat="1" x14ac:dyDescent="0.25">
      <c r="A113" s="545">
        <v>100</v>
      </c>
      <c r="B113" s="554" t="s">
        <v>5498</v>
      </c>
      <c r="C113" s="554" t="s">
        <v>775</v>
      </c>
      <c r="D113" s="554" t="s">
        <v>240</v>
      </c>
      <c r="E113" s="554" t="s">
        <v>186</v>
      </c>
      <c r="F113" s="569">
        <v>97</v>
      </c>
      <c r="G113" s="551" t="str">
        <f t="shared" si="1"/>
        <v>Xuất sắc</v>
      </c>
      <c r="H113" s="569"/>
    </row>
    <row r="114" spans="1:8" s="94" customFormat="1" x14ac:dyDescent="0.25">
      <c r="A114" s="545">
        <v>101</v>
      </c>
      <c r="B114" s="554" t="s">
        <v>5499</v>
      </c>
      <c r="C114" s="554" t="s">
        <v>776</v>
      </c>
      <c r="D114" s="554" t="s">
        <v>18</v>
      </c>
      <c r="E114" s="554" t="s">
        <v>24</v>
      </c>
      <c r="F114" s="568">
        <v>96</v>
      </c>
      <c r="G114" s="551" t="str">
        <f t="shared" si="1"/>
        <v>Xuất sắc</v>
      </c>
      <c r="H114" s="568"/>
    </row>
    <row r="115" spans="1:8" s="94" customFormat="1" x14ac:dyDescent="0.25">
      <c r="A115" s="545">
        <v>102</v>
      </c>
      <c r="B115" s="554" t="s">
        <v>5500</v>
      </c>
      <c r="C115" s="554" t="s">
        <v>709</v>
      </c>
      <c r="D115" s="554" t="s">
        <v>710</v>
      </c>
      <c r="E115" s="554" t="s">
        <v>34</v>
      </c>
      <c r="F115" s="568">
        <v>0</v>
      </c>
      <c r="G115" s="551" t="str">
        <f t="shared" si="1"/>
        <v>Kém</v>
      </c>
      <c r="H115" s="568" t="s">
        <v>2219</v>
      </c>
    </row>
    <row r="116" spans="1:8" s="94" customFormat="1" x14ac:dyDescent="0.25">
      <c r="B116" s="546"/>
      <c r="C116" s="572" t="s">
        <v>5731</v>
      </c>
      <c r="D116" s="546"/>
      <c r="E116" s="546"/>
      <c r="F116" s="546"/>
      <c r="G116" s="546"/>
      <c r="H116" s="546"/>
    </row>
    <row r="117" spans="1:8" s="1" customFormat="1" x14ac:dyDescent="0.25">
      <c r="A117" s="698">
        <v>103</v>
      </c>
      <c r="B117" s="704">
        <v>1</v>
      </c>
      <c r="C117" s="705" t="s">
        <v>777</v>
      </c>
      <c r="D117" s="706" t="s">
        <v>778</v>
      </c>
      <c r="E117" s="706" t="s">
        <v>34</v>
      </c>
      <c r="F117" s="700">
        <v>79</v>
      </c>
      <c r="G117" s="701" t="str">
        <f t="shared" si="1"/>
        <v>Khá</v>
      </c>
      <c r="H117" s="703" t="s">
        <v>73</v>
      </c>
    </row>
    <row r="118" spans="1:8" s="94" customFormat="1" x14ac:dyDescent="0.25">
      <c r="A118" s="545">
        <v>104</v>
      </c>
      <c r="B118" s="573" t="s">
        <v>5448</v>
      </c>
      <c r="C118" s="574" t="s">
        <v>779</v>
      </c>
      <c r="D118" s="575" t="s">
        <v>567</v>
      </c>
      <c r="E118" s="575" t="s">
        <v>34</v>
      </c>
      <c r="F118" s="421">
        <v>90</v>
      </c>
      <c r="G118" s="551" t="str">
        <f t="shared" si="1"/>
        <v>Xuất sắc</v>
      </c>
      <c r="H118" s="421"/>
    </row>
    <row r="119" spans="1:8" s="94" customFormat="1" x14ac:dyDescent="0.25">
      <c r="A119" s="545">
        <v>105</v>
      </c>
      <c r="B119" s="573" t="s">
        <v>5450</v>
      </c>
      <c r="C119" s="574" t="s">
        <v>780</v>
      </c>
      <c r="D119" s="575" t="s">
        <v>183</v>
      </c>
      <c r="E119" s="575" t="s">
        <v>34</v>
      </c>
      <c r="F119" s="421">
        <v>85</v>
      </c>
      <c r="G119" s="551" t="str">
        <f t="shared" si="1"/>
        <v>Tốt</v>
      </c>
      <c r="H119" s="421"/>
    </row>
    <row r="120" spans="1:8" s="94" customFormat="1" x14ac:dyDescent="0.25">
      <c r="A120" s="564">
        <v>106</v>
      </c>
      <c r="B120" s="576" t="s">
        <v>5451</v>
      </c>
      <c r="C120" s="574" t="s">
        <v>781</v>
      </c>
      <c r="D120" s="575" t="s">
        <v>782</v>
      </c>
      <c r="E120" s="575" t="s">
        <v>277</v>
      </c>
      <c r="F120" s="421">
        <v>85</v>
      </c>
      <c r="G120" s="551" t="str">
        <f t="shared" si="1"/>
        <v>Tốt</v>
      </c>
      <c r="H120" s="421"/>
    </row>
    <row r="121" spans="1:8" s="94" customFormat="1" x14ac:dyDescent="0.25">
      <c r="A121" s="545">
        <v>107</v>
      </c>
      <c r="B121" s="576" t="s">
        <v>5452</v>
      </c>
      <c r="C121" s="574" t="s">
        <v>783</v>
      </c>
      <c r="D121" s="575" t="s">
        <v>13</v>
      </c>
      <c r="E121" s="575" t="s">
        <v>277</v>
      </c>
      <c r="F121" s="421">
        <v>85</v>
      </c>
      <c r="G121" s="551" t="str">
        <f t="shared" si="1"/>
        <v>Tốt</v>
      </c>
      <c r="H121" s="421"/>
    </row>
    <row r="122" spans="1:8" s="94" customFormat="1" x14ac:dyDescent="0.25">
      <c r="A122" s="545">
        <v>108</v>
      </c>
      <c r="B122" s="576" t="s">
        <v>5453</v>
      </c>
      <c r="C122" s="574" t="s">
        <v>784</v>
      </c>
      <c r="D122" s="575" t="s">
        <v>785</v>
      </c>
      <c r="E122" s="575" t="s">
        <v>786</v>
      </c>
      <c r="F122" s="421">
        <v>65</v>
      </c>
      <c r="G122" s="551" t="str">
        <f t="shared" si="1"/>
        <v>Khá</v>
      </c>
      <c r="H122" s="571"/>
    </row>
    <row r="123" spans="1:8" s="94" customFormat="1" x14ac:dyDescent="0.25">
      <c r="A123" s="564">
        <v>109</v>
      </c>
      <c r="B123" s="576" t="s">
        <v>5454</v>
      </c>
      <c r="C123" s="574" t="s">
        <v>787</v>
      </c>
      <c r="D123" s="575" t="s">
        <v>18</v>
      </c>
      <c r="E123" s="575" t="s">
        <v>39</v>
      </c>
      <c r="F123" s="421">
        <v>98</v>
      </c>
      <c r="G123" s="551" t="str">
        <f t="shared" si="1"/>
        <v>Xuất sắc</v>
      </c>
      <c r="H123" s="421"/>
    </row>
    <row r="124" spans="1:8" s="94" customFormat="1" x14ac:dyDescent="0.25">
      <c r="A124" s="545">
        <v>110</v>
      </c>
      <c r="B124" s="576" t="s">
        <v>5455</v>
      </c>
      <c r="C124" s="574" t="s">
        <v>788</v>
      </c>
      <c r="D124" s="575" t="s">
        <v>48</v>
      </c>
      <c r="E124" s="575" t="s">
        <v>14</v>
      </c>
      <c r="F124" s="421">
        <v>90</v>
      </c>
      <c r="G124" s="551" t="str">
        <f t="shared" si="1"/>
        <v>Xuất sắc</v>
      </c>
      <c r="H124" s="421"/>
    </row>
    <row r="125" spans="1:8" s="94" customFormat="1" x14ac:dyDescent="0.25">
      <c r="A125" s="545">
        <v>111</v>
      </c>
      <c r="B125" s="576" t="s">
        <v>5456</v>
      </c>
      <c r="C125" s="574" t="s">
        <v>789</v>
      </c>
      <c r="D125" s="575" t="s">
        <v>50</v>
      </c>
      <c r="E125" s="575" t="s">
        <v>14</v>
      </c>
      <c r="F125" s="421">
        <v>98</v>
      </c>
      <c r="G125" s="551" t="str">
        <f t="shared" si="1"/>
        <v>Xuất sắc</v>
      </c>
      <c r="H125" s="571"/>
    </row>
    <row r="126" spans="1:8" s="94" customFormat="1" x14ac:dyDescent="0.25">
      <c r="A126" s="564">
        <v>112</v>
      </c>
      <c r="B126" s="576" t="s">
        <v>5457</v>
      </c>
      <c r="C126" s="574" t="s">
        <v>790</v>
      </c>
      <c r="D126" s="575" t="s">
        <v>305</v>
      </c>
      <c r="E126" s="575" t="s">
        <v>42</v>
      </c>
      <c r="F126" s="421">
        <v>90</v>
      </c>
      <c r="G126" s="551" t="str">
        <f t="shared" si="1"/>
        <v>Xuất sắc</v>
      </c>
      <c r="H126" s="421"/>
    </row>
    <row r="127" spans="1:8" s="94" customFormat="1" x14ac:dyDescent="0.25">
      <c r="A127" s="545">
        <v>113</v>
      </c>
      <c r="B127" s="576" t="s">
        <v>5458</v>
      </c>
      <c r="C127" s="574" t="s">
        <v>791</v>
      </c>
      <c r="D127" s="575" t="s">
        <v>46</v>
      </c>
      <c r="E127" s="575" t="s">
        <v>43</v>
      </c>
      <c r="F127" s="421">
        <v>98</v>
      </c>
      <c r="G127" s="551" t="str">
        <f t="shared" si="1"/>
        <v>Xuất sắc</v>
      </c>
      <c r="H127" s="421"/>
    </row>
    <row r="128" spans="1:8" s="94" customFormat="1" x14ac:dyDescent="0.25">
      <c r="A128" s="545">
        <v>114</v>
      </c>
      <c r="B128" s="577" t="s">
        <v>5459</v>
      </c>
      <c r="C128" s="574" t="s">
        <v>792</v>
      </c>
      <c r="D128" s="575" t="s">
        <v>793</v>
      </c>
      <c r="E128" s="575" t="s">
        <v>47</v>
      </c>
      <c r="F128" s="578">
        <v>90</v>
      </c>
      <c r="G128" s="551" t="str">
        <f t="shared" si="1"/>
        <v>Xuất sắc</v>
      </c>
      <c r="H128" s="578"/>
    </row>
    <row r="129" spans="1:8" s="94" customFormat="1" x14ac:dyDescent="0.25">
      <c r="A129" s="564">
        <v>115</v>
      </c>
      <c r="B129" s="576" t="s">
        <v>5461</v>
      </c>
      <c r="C129" s="574" t="s">
        <v>794</v>
      </c>
      <c r="D129" s="575" t="s">
        <v>293</v>
      </c>
      <c r="E129" s="575" t="s">
        <v>255</v>
      </c>
      <c r="F129" s="421">
        <v>90</v>
      </c>
      <c r="G129" s="551" t="str">
        <f t="shared" si="1"/>
        <v>Xuất sắc</v>
      </c>
      <c r="H129" s="421"/>
    </row>
    <row r="130" spans="1:8" s="94" customFormat="1" x14ac:dyDescent="0.25">
      <c r="A130" s="545">
        <v>116</v>
      </c>
      <c r="B130" s="576" t="s">
        <v>5462</v>
      </c>
      <c r="C130" s="574" t="s">
        <v>795</v>
      </c>
      <c r="D130" s="575" t="s">
        <v>796</v>
      </c>
      <c r="E130" s="575" t="s">
        <v>15</v>
      </c>
      <c r="F130" s="421">
        <v>85</v>
      </c>
      <c r="G130" s="551" t="str">
        <f t="shared" ref="G130:G194" si="2">IF(F130&gt;=90,"Xuất sắc",IF(F130&gt;=80,"Tốt",IF(F130&gt;=65,"Khá",IF(F130&gt;=50,"Trung bình",IF(F130&gt;=35,"Yếu","Kém")))))</f>
        <v>Tốt</v>
      </c>
      <c r="H130" s="421"/>
    </row>
    <row r="131" spans="1:8" s="1" customFormat="1" x14ac:dyDescent="0.25">
      <c r="A131" s="698">
        <v>117</v>
      </c>
      <c r="B131" s="704" t="s">
        <v>5463</v>
      </c>
      <c r="C131" s="705" t="s">
        <v>797</v>
      </c>
      <c r="D131" s="706" t="s">
        <v>18</v>
      </c>
      <c r="E131" s="706" t="s">
        <v>15</v>
      </c>
      <c r="F131" s="700">
        <v>79</v>
      </c>
      <c r="G131" s="701" t="str">
        <f t="shared" si="2"/>
        <v>Khá</v>
      </c>
      <c r="H131" s="703" t="s">
        <v>73</v>
      </c>
    </row>
    <row r="132" spans="1:8" s="94" customFormat="1" x14ac:dyDescent="0.25">
      <c r="A132" s="564">
        <v>118</v>
      </c>
      <c r="B132" s="576" t="s">
        <v>5464</v>
      </c>
      <c r="C132" s="574" t="s">
        <v>798</v>
      </c>
      <c r="D132" s="575" t="s">
        <v>274</v>
      </c>
      <c r="E132" s="575" t="s">
        <v>53</v>
      </c>
      <c r="F132" s="421">
        <v>90</v>
      </c>
      <c r="G132" s="551" t="str">
        <f t="shared" si="2"/>
        <v>Xuất sắc</v>
      </c>
      <c r="H132" s="421"/>
    </row>
    <row r="133" spans="1:8" s="94" customFormat="1" x14ac:dyDescent="0.25">
      <c r="A133" s="545">
        <v>119</v>
      </c>
      <c r="B133" s="576" t="s">
        <v>5465</v>
      </c>
      <c r="C133" s="574" t="s">
        <v>799</v>
      </c>
      <c r="D133" s="575" t="s">
        <v>800</v>
      </c>
      <c r="E133" s="575" t="s">
        <v>21</v>
      </c>
      <c r="F133" s="421">
        <v>85</v>
      </c>
      <c r="G133" s="551" t="str">
        <f t="shared" si="2"/>
        <v>Tốt</v>
      </c>
      <c r="H133" s="421"/>
    </row>
    <row r="134" spans="1:8" s="94" customFormat="1" x14ac:dyDescent="0.25">
      <c r="A134" s="545">
        <v>120</v>
      </c>
      <c r="B134" s="576" t="s">
        <v>5466</v>
      </c>
      <c r="C134" s="574" t="s">
        <v>801</v>
      </c>
      <c r="D134" s="575" t="s">
        <v>98</v>
      </c>
      <c r="E134" s="575" t="s">
        <v>21</v>
      </c>
      <c r="F134" s="421">
        <v>97</v>
      </c>
      <c r="G134" s="551" t="str">
        <f t="shared" si="2"/>
        <v>Xuất sắc</v>
      </c>
      <c r="H134" s="421"/>
    </row>
    <row r="135" spans="1:8" s="94" customFormat="1" x14ac:dyDescent="0.25">
      <c r="A135" s="564">
        <v>121</v>
      </c>
      <c r="B135" s="576" t="s">
        <v>5467</v>
      </c>
      <c r="C135" s="574" t="s">
        <v>802</v>
      </c>
      <c r="D135" s="575" t="s">
        <v>232</v>
      </c>
      <c r="E135" s="575" t="s">
        <v>21</v>
      </c>
      <c r="F135" s="421">
        <v>90</v>
      </c>
      <c r="G135" s="551" t="str">
        <f t="shared" si="2"/>
        <v>Xuất sắc</v>
      </c>
      <c r="H135" s="421"/>
    </row>
    <row r="136" spans="1:8" s="94" customFormat="1" x14ac:dyDescent="0.25">
      <c r="A136" s="545">
        <v>122</v>
      </c>
      <c r="B136" s="579" t="s">
        <v>5468</v>
      </c>
      <c r="C136" s="574" t="s">
        <v>803</v>
      </c>
      <c r="D136" s="575" t="s">
        <v>13</v>
      </c>
      <c r="E136" s="575" t="s">
        <v>56</v>
      </c>
      <c r="F136" s="580">
        <v>90</v>
      </c>
      <c r="G136" s="551" t="str">
        <f t="shared" si="2"/>
        <v>Xuất sắc</v>
      </c>
      <c r="H136" s="580"/>
    </row>
    <row r="137" spans="1:8" s="94" customFormat="1" x14ac:dyDescent="0.25">
      <c r="A137" s="545">
        <v>123</v>
      </c>
      <c r="B137" s="576" t="s">
        <v>5469</v>
      </c>
      <c r="C137" s="574" t="s">
        <v>804</v>
      </c>
      <c r="D137" s="575" t="s">
        <v>65</v>
      </c>
      <c r="E137" s="575" t="s">
        <v>16</v>
      </c>
      <c r="F137" s="421">
        <v>90</v>
      </c>
      <c r="G137" s="551" t="str">
        <f t="shared" si="2"/>
        <v>Xuất sắc</v>
      </c>
      <c r="H137" s="421"/>
    </row>
    <row r="138" spans="1:8" s="94" customFormat="1" x14ac:dyDescent="0.25">
      <c r="A138" s="564">
        <v>124</v>
      </c>
      <c r="B138" s="576" t="s">
        <v>5470</v>
      </c>
      <c r="C138" s="574" t="s">
        <v>805</v>
      </c>
      <c r="D138" s="575" t="s">
        <v>391</v>
      </c>
      <c r="E138" s="575" t="s">
        <v>806</v>
      </c>
      <c r="F138" s="421">
        <v>80</v>
      </c>
      <c r="G138" s="551" t="str">
        <f t="shared" si="2"/>
        <v>Tốt</v>
      </c>
      <c r="H138" s="421"/>
    </row>
    <row r="139" spans="1:8" s="94" customFormat="1" x14ac:dyDescent="0.25">
      <c r="A139" s="545">
        <v>125</v>
      </c>
      <c r="B139" s="576" t="s">
        <v>5471</v>
      </c>
      <c r="C139" s="574" t="s">
        <v>807</v>
      </c>
      <c r="D139" s="575" t="s">
        <v>144</v>
      </c>
      <c r="E139" s="575" t="s">
        <v>109</v>
      </c>
      <c r="F139" s="421">
        <v>65</v>
      </c>
      <c r="G139" s="551" t="str">
        <f t="shared" si="2"/>
        <v>Khá</v>
      </c>
      <c r="H139" s="421"/>
    </row>
    <row r="140" spans="1:8" s="94" customFormat="1" x14ac:dyDescent="0.25">
      <c r="A140" s="545">
        <v>126</v>
      </c>
      <c r="B140" s="576" t="s">
        <v>5472</v>
      </c>
      <c r="C140" s="574" t="s">
        <v>808</v>
      </c>
      <c r="D140" s="575" t="s">
        <v>46</v>
      </c>
      <c r="E140" s="575" t="s">
        <v>8</v>
      </c>
      <c r="F140" s="571">
        <v>65</v>
      </c>
      <c r="G140" s="551" t="str">
        <f t="shared" si="2"/>
        <v>Khá</v>
      </c>
      <c r="H140" s="571"/>
    </row>
    <row r="141" spans="1:8" s="94" customFormat="1" x14ac:dyDescent="0.25">
      <c r="A141" s="564">
        <v>127</v>
      </c>
      <c r="B141" s="576" t="s">
        <v>5473</v>
      </c>
      <c r="C141" s="574" t="s">
        <v>809</v>
      </c>
      <c r="D141" s="575" t="s">
        <v>810</v>
      </c>
      <c r="E141" s="575" t="s">
        <v>8</v>
      </c>
      <c r="F141" s="571">
        <v>90</v>
      </c>
      <c r="G141" s="551" t="str">
        <f t="shared" si="2"/>
        <v>Xuất sắc</v>
      </c>
      <c r="H141" s="571"/>
    </row>
    <row r="142" spans="1:8" s="94" customFormat="1" x14ac:dyDescent="0.25">
      <c r="A142" s="545">
        <v>128</v>
      </c>
      <c r="B142" s="576" t="s">
        <v>5474</v>
      </c>
      <c r="C142" s="574" t="s">
        <v>811</v>
      </c>
      <c r="D142" s="575" t="s">
        <v>812</v>
      </c>
      <c r="E142" s="575" t="s">
        <v>8</v>
      </c>
      <c r="F142" s="571">
        <v>80</v>
      </c>
      <c r="G142" s="551" t="str">
        <f t="shared" si="2"/>
        <v>Tốt</v>
      </c>
      <c r="H142" s="571"/>
    </row>
    <row r="143" spans="1:8" s="94" customFormat="1" x14ac:dyDescent="0.25">
      <c r="A143" s="545">
        <v>129</v>
      </c>
      <c r="B143" s="576" t="s">
        <v>5475</v>
      </c>
      <c r="C143" s="574" t="s">
        <v>813</v>
      </c>
      <c r="D143" s="575" t="s">
        <v>167</v>
      </c>
      <c r="E143" s="575" t="s">
        <v>8</v>
      </c>
      <c r="F143" s="571">
        <v>92</v>
      </c>
      <c r="G143" s="551" t="str">
        <f t="shared" si="2"/>
        <v>Xuất sắc</v>
      </c>
      <c r="H143" s="571"/>
    </row>
    <row r="144" spans="1:8" s="94" customFormat="1" x14ac:dyDescent="0.25">
      <c r="A144" s="564">
        <v>130</v>
      </c>
      <c r="B144" s="576" t="s">
        <v>5476</v>
      </c>
      <c r="C144" s="574" t="s">
        <v>814</v>
      </c>
      <c r="D144" s="575" t="s">
        <v>815</v>
      </c>
      <c r="E144" s="575" t="s">
        <v>86</v>
      </c>
      <c r="F144" s="570">
        <v>90</v>
      </c>
      <c r="G144" s="551" t="str">
        <f t="shared" si="2"/>
        <v>Xuất sắc</v>
      </c>
      <c r="H144" s="571"/>
    </row>
    <row r="145" spans="1:8" s="94" customFormat="1" x14ac:dyDescent="0.25">
      <c r="A145" s="545">
        <v>131</v>
      </c>
      <c r="B145" s="579" t="s">
        <v>5477</v>
      </c>
      <c r="C145" s="574" t="s">
        <v>816</v>
      </c>
      <c r="D145" s="575" t="s">
        <v>817</v>
      </c>
      <c r="E145" s="575" t="s">
        <v>130</v>
      </c>
      <c r="F145" s="581">
        <v>90</v>
      </c>
      <c r="G145" s="551" t="str">
        <f t="shared" si="2"/>
        <v>Xuất sắc</v>
      </c>
      <c r="H145" s="580"/>
    </row>
    <row r="146" spans="1:8" s="94" customFormat="1" x14ac:dyDescent="0.25">
      <c r="A146" s="545">
        <v>132</v>
      </c>
      <c r="B146" s="576" t="s">
        <v>5478</v>
      </c>
      <c r="C146" s="574" t="s">
        <v>818</v>
      </c>
      <c r="D146" s="575" t="s">
        <v>177</v>
      </c>
      <c r="E146" s="575" t="s">
        <v>22</v>
      </c>
      <c r="F146" s="571">
        <v>90</v>
      </c>
      <c r="G146" s="551" t="str">
        <f t="shared" si="2"/>
        <v>Xuất sắc</v>
      </c>
      <c r="H146" s="571"/>
    </row>
    <row r="147" spans="1:8" s="94" customFormat="1" x14ac:dyDescent="0.25">
      <c r="A147" s="564">
        <v>133</v>
      </c>
      <c r="B147" s="576" t="s">
        <v>5479</v>
      </c>
      <c r="C147" s="574" t="s">
        <v>819</v>
      </c>
      <c r="D147" s="575" t="s">
        <v>83</v>
      </c>
      <c r="E147" s="575" t="s">
        <v>820</v>
      </c>
      <c r="F147" s="571">
        <v>92</v>
      </c>
      <c r="G147" s="551" t="str">
        <f t="shared" si="2"/>
        <v>Xuất sắc</v>
      </c>
      <c r="H147" s="571"/>
    </row>
    <row r="148" spans="1:8" s="94" customFormat="1" x14ac:dyDescent="0.25">
      <c r="A148" s="545">
        <v>134</v>
      </c>
      <c r="B148" s="576" t="s">
        <v>5480</v>
      </c>
      <c r="C148" s="574" t="s">
        <v>821</v>
      </c>
      <c r="D148" s="575" t="s">
        <v>822</v>
      </c>
      <c r="E148" s="575" t="s">
        <v>26</v>
      </c>
      <c r="F148" s="571">
        <v>92</v>
      </c>
      <c r="G148" s="551" t="str">
        <f t="shared" si="2"/>
        <v>Xuất sắc</v>
      </c>
      <c r="H148" s="571"/>
    </row>
    <row r="149" spans="1:8" s="94" customFormat="1" x14ac:dyDescent="0.25">
      <c r="A149" s="545">
        <v>135</v>
      </c>
      <c r="B149" s="576" t="s">
        <v>5481</v>
      </c>
      <c r="C149" s="574" t="s">
        <v>823</v>
      </c>
      <c r="D149" s="575" t="s">
        <v>824</v>
      </c>
      <c r="E149" s="575" t="s">
        <v>26</v>
      </c>
      <c r="F149" s="571">
        <v>90</v>
      </c>
      <c r="G149" s="551" t="str">
        <f t="shared" si="2"/>
        <v>Xuất sắc</v>
      </c>
      <c r="H149" s="571"/>
    </row>
    <row r="150" spans="1:8" s="1" customFormat="1" x14ac:dyDescent="0.25">
      <c r="A150" s="698">
        <v>136</v>
      </c>
      <c r="B150" s="704" t="s">
        <v>5482</v>
      </c>
      <c r="C150" s="705" t="s">
        <v>825</v>
      </c>
      <c r="D150" s="706" t="s">
        <v>18</v>
      </c>
      <c r="E150" s="706" t="s">
        <v>26</v>
      </c>
      <c r="F150" s="703">
        <v>79</v>
      </c>
      <c r="G150" s="701" t="str">
        <f t="shared" si="2"/>
        <v>Khá</v>
      </c>
      <c r="H150" s="703" t="s">
        <v>73</v>
      </c>
    </row>
    <row r="151" spans="1:8" s="94" customFormat="1" x14ac:dyDescent="0.25">
      <c r="A151" s="545">
        <v>137</v>
      </c>
      <c r="B151" s="576" t="s">
        <v>5483</v>
      </c>
      <c r="C151" s="574" t="s">
        <v>826</v>
      </c>
      <c r="D151" s="575" t="s">
        <v>575</v>
      </c>
      <c r="E151" s="575" t="s">
        <v>212</v>
      </c>
      <c r="F151" s="571">
        <v>90</v>
      </c>
      <c r="G151" s="551" t="str">
        <f t="shared" si="2"/>
        <v>Xuất sắc</v>
      </c>
      <c r="H151" s="571"/>
    </row>
    <row r="152" spans="1:8" s="94" customFormat="1" x14ac:dyDescent="0.25">
      <c r="A152" s="545">
        <v>138</v>
      </c>
      <c r="B152" s="576" t="s">
        <v>5484</v>
      </c>
      <c r="C152" s="574" t="s">
        <v>827</v>
      </c>
      <c r="D152" s="575" t="s">
        <v>103</v>
      </c>
      <c r="E152" s="575" t="s">
        <v>9</v>
      </c>
      <c r="F152" s="571">
        <v>90</v>
      </c>
      <c r="G152" s="551" t="str">
        <f t="shared" si="2"/>
        <v>Xuất sắc</v>
      </c>
      <c r="H152" s="571"/>
    </row>
    <row r="153" spans="1:8" s="94" customFormat="1" x14ac:dyDescent="0.25">
      <c r="A153" s="564">
        <v>139</v>
      </c>
      <c r="B153" s="576" t="s">
        <v>5485</v>
      </c>
      <c r="C153" s="574" t="s">
        <v>828</v>
      </c>
      <c r="D153" s="575" t="s">
        <v>829</v>
      </c>
      <c r="E153" s="575" t="s">
        <v>190</v>
      </c>
      <c r="F153" s="571">
        <v>90</v>
      </c>
      <c r="G153" s="551" t="str">
        <f t="shared" si="2"/>
        <v>Xuất sắc</v>
      </c>
      <c r="H153" s="571"/>
    </row>
    <row r="154" spans="1:8" s="94" customFormat="1" x14ac:dyDescent="0.25">
      <c r="A154" s="545">
        <v>140</v>
      </c>
      <c r="B154" s="576" t="s">
        <v>5486</v>
      </c>
      <c r="C154" s="574" t="s">
        <v>830</v>
      </c>
      <c r="D154" s="575" t="s">
        <v>18</v>
      </c>
      <c r="E154" s="575" t="s">
        <v>11</v>
      </c>
      <c r="F154" s="571">
        <v>85</v>
      </c>
      <c r="G154" s="551" t="str">
        <f t="shared" si="2"/>
        <v>Tốt</v>
      </c>
      <c r="H154" s="571"/>
    </row>
    <row r="155" spans="1:8" s="94" customFormat="1" x14ac:dyDescent="0.25">
      <c r="A155" s="545">
        <v>141</v>
      </c>
      <c r="B155" s="576" t="s">
        <v>5487</v>
      </c>
      <c r="C155" s="574" t="s">
        <v>831</v>
      </c>
      <c r="D155" s="575" t="s">
        <v>832</v>
      </c>
      <c r="E155" s="575" t="s">
        <v>133</v>
      </c>
      <c r="F155" s="571">
        <v>90</v>
      </c>
      <c r="G155" s="551" t="str">
        <f t="shared" si="2"/>
        <v>Xuất sắc</v>
      </c>
      <c r="H155" s="571"/>
    </row>
    <row r="156" spans="1:8" s="94" customFormat="1" x14ac:dyDescent="0.25">
      <c r="A156" s="564">
        <v>142</v>
      </c>
      <c r="B156" s="576" t="s">
        <v>5488</v>
      </c>
      <c r="C156" s="574" t="s">
        <v>833</v>
      </c>
      <c r="D156" s="575" t="s">
        <v>46</v>
      </c>
      <c r="E156" s="575" t="s">
        <v>62</v>
      </c>
      <c r="F156" s="571">
        <v>98</v>
      </c>
      <c r="G156" s="551" t="str">
        <f t="shared" si="2"/>
        <v>Xuất sắc</v>
      </c>
      <c r="H156" s="571"/>
    </row>
    <row r="157" spans="1:8" s="94" customFormat="1" x14ac:dyDescent="0.25">
      <c r="A157" s="545">
        <v>143</v>
      </c>
      <c r="B157" s="576" t="s">
        <v>5489</v>
      </c>
      <c r="C157" s="574" t="s">
        <v>834</v>
      </c>
      <c r="D157" s="575" t="s">
        <v>110</v>
      </c>
      <c r="E157" s="575" t="s">
        <v>62</v>
      </c>
      <c r="F157" s="571">
        <v>90</v>
      </c>
      <c r="G157" s="551" t="str">
        <f t="shared" si="2"/>
        <v>Xuất sắc</v>
      </c>
      <c r="H157" s="571"/>
    </row>
    <row r="158" spans="1:8" s="94" customFormat="1" x14ac:dyDescent="0.25">
      <c r="A158" s="545">
        <v>144</v>
      </c>
      <c r="B158" s="576" t="s">
        <v>5490</v>
      </c>
      <c r="C158" s="574" t="s">
        <v>835</v>
      </c>
      <c r="D158" s="575" t="s">
        <v>264</v>
      </c>
      <c r="E158" s="575" t="s">
        <v>63</v>
      </c>
      <c r="F158" s="571">
        <v>90</v>
      </c>
      <c r="G158" s="551" t="str">
        <f t="shared" si="2"/>
        <v>Xuất sắc</v>
      </c>
      <c r="H158" s="571"/>
    </row>
    <row r="159" spans="1:8" s="94" customFormat="1" x14ac:dyDescent="0.25">
      <c r="A159" s="564">
        <v>145</v>
      </c>
      <c r="B159" s="579" t="s">
        <v>5491</v>
      </c>
      <c r="C159" s="574" t="s">
        <v>836</v>
      </c>
      <c r="D159" s="575" t="s">
        <v>97</v>
      </c>
      <c r="E159" s="575" t="s">
        <v>64</v>
      </c>
      <c r="F159" s="581">
        <v>90</v>
      </c>
      <c r="G159" s="551" t="str">
        <f t="shared" si="2"/>
        <v>Xuất sắc</v>
      </c>
      <c r="H159" s="581"/>
    </row>
    <row r="160" spans="1:8" s="1" customFormat="1" x14ac:dyDescent="0.25">
      <c r="A160" s="698">
        <v>146</v>
      </c>
      <c r="B160" s="704" t="s">
        <v>5492</v>
      </c>
      <c r="C160" s="705" t="s">
        <v>837</v>
      </c>
      <c r="D160" s="706" t="s">
        <v>144</v>
      </c>
      <c r="E160" s="706" t="s">
        <v>64</v>
      </c>
      <c r="F160" s="703">
        <v>79</v>
      </c>
      <c r="G160" s="701" t="str">
        <f t="shared" si="2"/>
        <v>Khá</v>
      </c>
      <c r="H160" s="703" t="s">
        <v>73</v>
      </c>
    </row>
    <row r="161" spans="1:8" s="94" customFormat="1" x14ac:dyDescent="0.25">
      <c r="A161" s="545">
        <v>147</v>
      </c>
      <c r="B161" s="576" t="s">
        <v>5493</v>
      </c>
      <c r="C161" s="574" t="s">
        <v>838</v>
      </c>
      <c r="D161" s="575" t="s">
        <v>839</v>
      </c>
      <c r="E161" s="575" t="s">
        <v>64</v>
      </c>
      <c r="F161" s="571">
        <v>65</v>
      </c>
      <c r="G161" s="551" t="str">
        <f t="shared" si="2"/>
        <v>Khá</v>
      </c>
      <c r="H161" s="571"/>
    </row>
    <row r="162" spans="1:8" s="94" customFormat="1" x14ac:dyDescent="0.25">
      <c r="A162" s="564">
        <v>148</v>
      </c>
      <c r="B162" s="576" t="s">
        <v>5494</v>
      </c>
      <c r="C162" s="574" t="s">
        <v>840</v>
      </c>
      <c r="D162" s="575" t="s">
        <v>18</v>
      </c>
      <c r="E162" s="575" t="s">
        <v>91</v>
      </c>
      <c r="F162" s="571">
        <v>90</v>
      </c>
      <c r="G162" s="551" t="str">
        <f t="shared" si="2"/>
        <v>Xuất sắc</v>
      </c>
      <c r="H162" s="571"/>
    </row>
    <row r="163" spans="1:8" s="94" customFormat="1" x14ac:dyDescent="0.25">
      <c r="A163" s="545">
        <v>149</v>
      </c>
      <c r="B163" s="576" t="s">
        <v>5495</v>
      </c>
      <c r="C163" s="574" t="s">
        <v>841</v>
      </c>
      <c r="D163" s="575" t="s">
        <v>52</v>
      </c>
      <c r="E163" s="575" t="s">
        <v>136</v>
      </c>
      <c r="F163" s="571">
        <v>85</v>
      </c>
      <c r="G163" s="551" t="str">
        <f t="shared" si="2"/>
        <v>Tốt</v>
      </c>
      <c r="H163" s="571"/>
    </row>
    <row r="164" spans="1:8" s="94" customFormat="1" x14ac:dyDescent="0.25">
      <c r="A164" s="545">
        <v>150</v>
      </c>
      <c r="B164" s="576" t="s">
        <v>5496</v>
      </c>
      <c r="C164" s="574" t="s">
        <v>842</v>
      </c>
      <c r="D164" s="575" t="s">
        <v>221</v>
      </c>
      <c r="E164" s="575" t="s">
        <v>5</v>
      </c>
      <c r="F164" s="571">
        <v>85</v>
      </c>
      <c r="G164" s="551" t="str">
        <f t="shared" si="2"/>
        <v>Tốt</v>
      </c>
      <c r="H164" s="571"/>
    </row>
    <row r="165" spans="1:8" s="94" customFormat="1" x14ac:dyDescent="0.25">
      <c r="A165" s="564">
        <v>151</v>
      </c>
      <c r="B165" s="576" t="s">
        <v>5497</v>
      </c>
      <c r="C165" s="574" t="s">
        <v>843</v>
      </c>
      <c r="D165" s="575" t="s">
        <v>264</v>
      </c>
      <c r="E165" s="575" t="s">
        <v>23</v>
      </c>
      <c r="F165" s="571">
        <v>85</v>
      </c>
      <c r="G165" s="551" t="str">
        <f t="shared" si="2"/>
        <v>Tốt</v>
      </c>
      <c r="H165" s="571"/>
    </row>
    <row r="166" spans="1:8" s="94" customFormat="1" x14ac:dyDescent="0.25">
      <c r="A166" s="545">
        <v>152</v>
      </c>
      <c r="B166" s="576" t="s">
        <v>5498</v>
      </c>
      <c r="C166" s="574" t="s">
        <v>844</v>
      </c>
      <c r="D166" s="575" t="s">
        <v>845</v>
      </c>
      <c r="E166" s="575" t="s">
        <v>12</v>
      </c>
      <c r="F166" s="421">
        <v>80</v>
      </c>
      <c r="G166" s="551" t="str">
        <f t="shared" si="2"/>
        <v>Tốt</v>
      </c>
      <c r="H166" s="421"/>
    </row>
    <row r="167" spans="1:8" s="94" customFormat="1" x14ac:dyDescent="0.25">
      <c r="A167" s="545">
        <v>153</v>
      </c>
      <c r="B167" s="576" t="s">
        <v>5499</v>
      </c>
      <c r="C167" s="574" t="s">
        <v>846</v>
      </c>
      <c r="D167" s="575" t="s">
        <v>847</v>
      </c>
      <c r="E167" s="575" t="s">
        <v>12</v>
      </c>
      <c r="F167" s="421">
        <v>90</v>
      </c>
      <c r="G167" s="551" t="str">
        <f t="shared" si="2"/>
        <v>Xuất sắc</v>
      </c>
      <c r="H167" s="421"/>
    </row>
    <row r="168" spans="1:8" s="1" customFormat="1" x14ac:dyDescent="0.25">
      <c r="A168" s="698">
        <v>154</v>
      </c>
      <c r="B168" s="704" t="s">
        <v>5500</v>
      </c>
      <c r="C168" s="705" t="s">
        <v>848</v>
      </c>
      <c r="D168" s="706" t="s">
        <v>849</v>
      </c>
      <c r="E168" s="706" t="s">
        <v>24</v>
      </c>
      <c r="F168" s="700">
        <v>79</v>
      </c>
      <c r="G168" s="701" t="str">
        <f t="shared" si="2"/>
        <v>Khá</v>
      </c>
      <c r="H168" s="703" t="s">
        <v>73</v>
      </c>
    </row>
    <row r="169" spans="1:8" s="94" customFormat="1" x14ac:dyDescent="0.25">
      <c r="A169" s="545">
        <v>155</v>
      </c>
      <c r="B169" s="576" t="s">
        <v>5501</v>
      </c>
      <c r="C169" s="574" t="s">
        <v>850</v>
      </c>
      <c r="D169" s="575" t="s">
        <v>293</v>
      </c>
      <c r="E169" s="575" t="s">
        <v>24</v>
      </c>
      <c r="F169" s="421">
        <v>90</v>
      </c>
      <c r="G169" s="551" t="str">
        <f t="shared" si="2"/>
        <v>Xuất sắc</v>
      </c>
      <c r="H169" s="421"/>
    </row>
    <row r="170" spans="1:8" s="94" customFormat="1" x14ac:dyDescent="0.25">
      <c r="A170" s="545">
        <v>156</v>
      </c>
      <c r="B170" s="573" t="s">
        <v>5502</v>
      </c>
      <c r="C170" s="574" t="s">
        <v>851</v>
      </c>
      <c r="D170" s="575" t="s">
        <v>852</v>
      </c>
      <c r="E170" s="575" t="s">
        <v>853</v>
      </c>
      <c r="F170" s="421">
        <v>95</v>
      </c>
      <c r="G170" s="551" t="str">
        <f t="shared" si="2"/>
        <v>Xuất sắc</v>
      </c>
      <c r="H170" s="571"/>
    </row>
    <row r="171" spans="1:8" s="94" customFormat="1" x14ac:dyDescent="0.25">
      <c r="A171" s="564">
        <v>157</v>
      </c>
      <c r="B171" s="576" t="s">
        <v>5503</v>
      </c>
      <c r="C171" s="574" t="s">
        <v>692</v>
      </c>
      <c r="D171" s="575" t="s">
        <v>1569</v>
      </c>
      <c r="E171" s="575" t="s">
        <v>12</v>
      </c>
      <c r="F171" s="421">
        <v>70</v>
      </c>
      <c r="G171" s="551" t="str">
        <f t="shared" si="2"/>
        <v>Khá</v>
      </c>
      <c r="H171" s="571" t="s">
        <v>5732</v>
      </c>
    </row>
    <row r="172" spans="1:8" s="94" customFormat="1" x14ac:dyDescent="0.25">
      <c r="B172" s="546"/>
      <c r="C172" s="572" t="s">
        <v>854</v>
      </c>
      <c r="D172" s="546"/>
      <c r="E172" s="546"/>
      <c r="F172" s="546"/>
      <c r="G172" s="551"/>
      <c r="H172" s="546"/>
    </row>
    <row r="173" spans="1:8" s="94" customFormat="1" x14ac:dyDescent="0.25">
      <c r="A173" s="545">
        <v>158</v>
      </c>
      <c r="B173" s="582">
        <v>1</v>
      </c>
      <c r="C173" s="582" t="s">
        <v>855</v>
      </c>
      <c r="D173" s="583" t="s">
        <v>856</v>
      </c>
      <c r="E173" s="584" t="s">
        <v>34</v>
      </c>
      <c r="F173" s="582">
        <v>87</v>
      </c>
      <c r="G173" s="551" t="str">
        <f t="shared" si="2"/>
        <v>Tốt</v>
      </c>
      <c r="H173" s="695"/>
    </row>
    <row r="174" spans="1:8" s="94" customFormat="1" x14ac:dyDescent="0.25">
      <c r="A174" s="545">
        <v>159</v>
      </c>
      <c r="B174" s="582">
        <v>2</v>
      </c>
      <c r="C174" s="582" t="s">
        <v>857</v>
      </c>
      <c r="D174" s="583" t="s">
        <v>394</v>
      </c>
      <c r="E174" s="584" t="s">
        <v>858</v>
      </c>
      <c r="F174" s="582">
        <v>80</v>
      </c>
      <c r="G174" s="551" t="str">
        <f t="shared" si="2"/>
        <v>Tốt</v>
      </c>
      <c r="H174" s="555"/>
    </row>
    <row r="175" spans="1:8" s="94" customFormat="1" x14ac:dyDescent="0.25">
      <c r="A175" s="564">
        <v>160</v>
      </c>
      <c r="B175" s="582">
        <v>3</v>
      </c>
      <c r="C175" s="582" t="s">
        <v>859</v>
      </c>
      <c r="D175" s="583" t="s">
        <v>267</v>
      </c>
      <c r="E175" s="584" t="s">
        <v>277</v>
      </c>
      <c r="F175" s="582">
        <v>80</v>
      </c>
      <c r="G175" s="551" t="str">
        <f t="shared" si="2"/>
        <v>Tốt</v>
      </c>
      <c r="H175" s="555"/>
    </row>
    <row r="176" spans="1:8" s="94" customFormat="1" x14ac:dyDescent="0.25">
      <c r="A176" s="545">
        <v>161</v>
      </c>
      <c r="B176" s="582">
        <v>4</v>
      </c>
      <c r="C176" s="582" t="s">
        <v>860</v>
      </c>
      <c r="D176" s="583" t="s">
        <v>226</v>
      </c>
      <c r="E176" s="584" t="s">
        <v>119</v>
      </c>
      <c r="F176" s="582">
        <v>80</v>
      </c>
      <c r="G176" s="551" t="str">
        <f t="shared" si="2"/>
        <v>Tốt</v>
      </c>
      <c r="H176" s="555"/>
    </row>
    <row r="177" spans="1:8" s="94" customFormat="1" x14ac:dyDescent="0.25">
      <c r="A177" s="545">
        <v>162</v>
      </c>
      <c r="B177" s="582">
        <v>5</v>
      </c>
      <c r="C177" s="582" t="s">
        <v>861</v>
      </c>
      <c r="D177" s="583" t="s">
        <v>862</v>
      </c>
      <c r="E177" s="584" t="s">
        <v>278</v>
      </c>
      <c r="F177" s="582">
        <v>75</v>
      </c>
      <c r="G177" s="551" t="str">
        <f t="shared" si="2"/>
        <v>Khá</v>
      </c>
      <c r="H177" s="555"/>
    </row>
    <row r="178" spans="1:8" s="94" customFormat="1" x14ac:dyDescent="0.25">
      <c r="A178" s="564">
        <v>163</v>
      </c>
      <c r="B178" s="582">
        <v>6</v>
      </c>
      <c r="C178" s="582" t="s">
        <v>863</v>
      </c>
      <c r="D178" s="583" t="s">
        <v>864</v>
      </c>
      <c r="E178" s="584" t="s">
        <v>370</v>
      </c>
      <c r="F178" s="582">
        <v>74</v>
      </c>
      <c r="G178" s="551" t="str">
        <f t="shared" si="2"/>
        <v>Khá</v>
      </c>
      <c r="H178" s="555"/>
    </row>
    <row r="179" spans="1:8" s="94" customFormat="1" x14ac:dyDescent="0.25">
      <c r="A179" s="545">
        <v>164</v>
      </c>
      <c r="B179" s="582">
        <v>7</v>
      </c>
      <c r="C179" s="582" t="s">
        <v>865</v>
      </c>
      <c r="D179" s="583" t="s">
        <v>241</v>
      </c>
      <c r="E179" s="584" t="s">
        <v>370</v>
      </c>
      <c r="F179" s="582">
        <v>85</v>
      </c>
      <c r="G179" s="551" t="str">
        <f t="shared" si="2"/>
        <v>Tốt</v>
      </c>
      <c r="H179" s="555"/>
    </row>
    <row r="180" spans="1:8" s="94" customFormat="1" x14ac:dyDescent="0.25">
      <c r="A180" s="545">
        <v>165</v>
      </c>
      <c r="B180" s="582">
        <v>8</v>
      </c>
      <c r="C180" s="582" t="s">
        <v>866</v>
      </c>
      <c r="D180" s="583" t="s">
        <v>112</v>
      </c>
      <c r="E180" s="584" t="s">
        <v>27</v>
      </c>
      <c r="F180" s="582">
        <v>85</v>
      </c>
      <c r="G180" s="551" t="str">
        <f t="shared" si="2"/>
        <v>Tốt</v>
      </c>
      <c r="H180" s="555"/>
    </row>
    <row r="181" spans="1:8" s="94" customFormat="1" x14ac:dyDescent="0.25">
      <c r="A181" s="564">
        <v>166</v>
      </c>
      <c r="B181" s="582">
        <v>9</v>
      </c>
      <c r="C181" s="582" t="s">
        <v>867</v>
      </c>
      <c r="D181" s="583" t="s">
        <v>868</v>
      </c>
      <c r="E181" s="584" t="s">
        <v>27</v>
      </c>
      <c r="F181" s="582">
        <v>99</v>
      </c>
      <c r="G181" s="551" t="str">
        <f t="shared" si="2"/>
        <v>Xuất sắc</v>
      </c>
      <c r="H181" s="555"/>
    </row>
    <row r="182" spans="1:8" s="94" customFormat="1" x14ac:dyDescent="0.25">
      <c r="A182" s="545">
        <v>167</v>
      </c>
      <c r="B182" s="582">
        <v>10</v>
      </c>
      <c r="C182" s="582" t="s">
        <v>869</v>
      </c>
      <c r="D182" s="583" t="s">
        <v>256</v>
      </c>
      <c r="E182" s="584" t="s">
        <v>41</v>
      </c>
      <c r="F182" s="582">
        <v>65</v>
      </c>
      <c r="G182" s="551" t="str">
        <f t="shared" si="2"/>
        <v>Khá</v>
      </c>
      <c r="H182" s="592" t="s">
        <v>73</v>
      </c>
    </row>
    <row r="183" spans="1:8" s="94" customFormat="1" x14ac:dyDescent="0.25">
      <c r="A183" s="545">
        <v>168</v>
      </c>
      <c r="B183" s="582">
        <v>11</v>
      </c>
      <c r="C183" s="582" t="s">
        <v>870</v>
      </c>
      <c r="D183" s="583" t="s">
        <v>471</v>
      </c>
      <c r="E183" s="584" t="s">
        <v>7</v>
      </c>
      <c r="F183" s="582">
        <v>78</v>
      </c>
      <c r="G183" s="551" t="str">
        <f t="shared" si="2"/>
        <v>Khá</v>
      </c>
      <c r="H183" s="592"/>
    </row>
    <row r="184" spans="1:8" s="94" customFormat="1" x14ac:dyDescent="0.25">
      <c r="A184" s="564">
        <v>169</v>
      </c>
      <c r="B184" s="582">
        <v>12</v>
      </c>
      <c r="C184" s="582" t="s">
        <v>871</v>
      </c>
      <c r="D184" s="583" t="s">
        <v>112</v>
      </c>
      <c r="E184" s="584" t="s">
        <v>14</v>
      </c>
      <c r="F184" s="582">
        <v>97</v>
      </c>
      <c r="G184" s="551" t="str">
        <f t="shared" si="2"/>
        <v>Xuất sắc</v>
      </c>
      <c r="H184" s="592"/>
    </row>
    <row r="185" spans="1:8" s="94" customFormat="1" x14ac:dyDescent="0.25">
      <c r="A185" s="545">
        <v>170</v>
      </c>
      <c r="B185" s="582">
        <v>13</v>
      </c>
      <c r="C185" s="582" t="s">
        <v>872</v>
      </c>
      <c r="D185" s="583" t="s">
        <v>5733</v>
      </c>
      <c r="E185" s="584" t="s">
        <v>43</v>
      </c>
      <c r="F185" s="582">
        <v>65</v>
      </c>
      <c r="G185" s="551" t="str">
        <f t="shared" si="2"/>
        <v>Khá</v>
      </c>
      <c r="H185" s="592" t="s">
        <v>73</v>
      </c>
    </row>
    <row r="186" spans="1:8" s="94" customFormat="1" x14ac:dyDescent="0.25">
      <c r="A186" s="545">
        <v>171</v>
      </c>
      <c r="B186" s="582">
        <v>14</v>
      </c>
      <c r="C186" s="582" t="s">
        <v>873</v>
      </c>
      <c r="D186" s="583" t="s">
        <v>36</v>
      </c>
      <c r="E186" s="584" t="s">
        <v>490</v>
      </c>
      <c r="F186" s="582">
        <v>75</v>
      </c>
      <c r="G186" s="551" t="str">
        <f t="shared" si="2"/>
        <v>Khá</v>
      </c>
      <c r="H186" s="592"/>
    </row>
    <row r="187" spans="1:8" s="94" customFormat="1" x14ac:dyDescent="0.25">
      <c r="A187" s="564">
        <v>172</v>
      </c>
      <c r="B187" s="582">
        <v>15</v>
      </c>
      <c r="C187" s="582" t="s">
        <v>874</v>
      </c>
      <c r="D187" s="583" t="s">
        <v>839</v>
      </c>
      <c r="E187" s="584" t="s">
        <v>15</v>
      </c>
      <c r="F187" s="582">
        <v>87</v>
      </c>
      <c r="G187" s="551" t="str">
        <f t="shared" si="2"/>
        <v>Tốt</v>
      </c>
      <c r="H187" s="592"/>
    </row>
    <row r="188" spans="1:8" s="94" customFormat="1" x14ac:dyDescent="0.25">
      <c r="A188" s="545">
        <v>173</v>
      </c>
      <c r="B188" s="582">
        <v>16</v>
      </c>
      <c r="C188" s="582" t="s">
        <v>875</v>
      </c>
      <c r="D188" s="583" t="s">
        <v>158</v>
      </c>
      <c r="E188" s="584" t="s">
        <v>29</v>
      </c>
      <c r="F188" s="582">
        <v>99</v>
      </c>
      <c r="G188" s="551" t="str">
        <f t="shared" si="2"/>
        <v>Xuất sắc</v>
      </c>
      <c r="H188" s="592"/>
    </row>
    <row r="189" spans="1:8" s="94" customFormat="1" x14ac:dyDescent="0.25">
      <c r="A189" s="545">
        <v>174</v>
      </c>
      <c r="B189" s="582">
        <v>17</v>
      </c>
      <c r="C189" s="582" t="s">
        <v>876</v>
      </c>
      <c r="D189" s="583" t="s">
        <v>877</v>
      </c>
      <c r="E189" s="584" t="s">
        <v>20</v>
      </c>
      <c r="F189" s="582">
        <v>70</v>
      </c>
      <c r="G189" s="551" t="str">
        <f t="shared" si="2"/>
        <v>Khá</v>
      </c>
      <c r="H189" s="592"/>
    </row>
    <row r="190" spans="1:8" s="94" customFormat="1" x14ac:dyDescent="0.25">
      <c r="A190" s="564">
        <v>175</v>
      </c>
      <c r="B190" s="582">
        <v>18</v>
      </c>
      <c r="C190" s="582" t="s">
        <v>878</v>
      </c>
      <c r="D190" s="583" t="s">
        <v>879</v>
      </c>
      <c r="E190" s="584" t="s">
        <v>424</v>
      </c>
      <c r="F190" s="582">
        <v>80</v>
      </c>
      <c r="G190" s="551" t="str">
        <f t="shared" si="2"/>
        <v>Tốt</v>
      </c>
      <c r="H190" s="592"/>
    </row>
    <row r="191" spans="1:8" s="94" customFormat="1" ht="16.5" customHeight="1" x14ac:dyDescent="0.25">
      <c r="A191" s="545">
        <v>176</v>
      </c>
      <c r="B191" s="582">
        <v>19</v>
      </c>
      <c r="C191" s="582" t="s">
        <v>880</v>
      </c>
      <c r="D191" s="583" t="s">
        <v>5734</v>
      </c>
      <c r="E191" s="584" t="s">
        <v>404</v>
      </c>
      <c r="F191" s="582">
        <v>65</v>
      </c>
      <c r="G191" s="551" t="str">
        <f t="shared" si="2"/>
        <v>Khá</v>
      </c>
      <c r="H191" s="592" t="s">
        <v>73</v>
      </c>
    </row>
    <row r="192" spans="1:8" s="94" customFormat="1" x14ac:dyDescent="0.25">
      <c r="A192" s="545">
        <v>177</v>
      </c>
      <c r="B192" s="582">
        <v>20</v>
      </c>
      <c r="C192" s="582" t="s">
        <v>881</v>
      </c>
      <c r="D192" s="583" t="s">
        <v>882</v>
      </c>
      <c r="E192" s="584" t="s">
        <v>404</v>
      </c>
      <c r="F192" s="582">
        <v>80</v>
      </c>
      <c r="G192" s="551" t="str">
        <f t="shared" si="2"/>
        <v>Tốt</v>
      </c>
      <c r="H192" s="555"/>
    </row>
    <row r="193" spans="1:8" s="94" customFormat="1" x14ac:dyDescent="0.25">
      <c r="A193" s="564">
        <v>178</v>
      </c>
      <c r="B193" s="582">
        <v>21</v>
      </c>
      <c r="C193" s="582" t="s">
        <v>883</v>
      </c>
      <c r="D193" s="583" t="s">
        <v>573</v>
      </c>
      <c r="E193" s="584" t="s">
        <v>109</v>
      </c>
      <c r="F193" s="582">
        <v>80</v>
      </c>
      <c r="G193" s="551" t="str">
        <f t="shared" si="2"/>
        <v>Tốt</v>
      </c>
      <c r="H193" s="555"/>
    </row>
    <row r="194" spans="1:8" s="94" customFormat="1" x14ac:dyDescent="0.25">
      <c r="A194" s="545">
        <v>179</v>
      </c>
      <c r="B194" s="582">
        <v>22</v>
      </c>
      <c r="C194" s="582" t="s">
        <v>884</v>
      </c>
      <c r="D194" s="583" t="s">
        <v>885</v>
      </c>
      <c r="E194" s="584" t="s">
        <v>109</v>
      </c>
      <c r="F194" s="582">
        <v>85</v>
      </c>
      <c r="G194" s="551" t="str">
        <f t="shared" si="2"/>
        <v>Tốt</v>
      </c>
      <c r="H194" s="555"/>
    </row>
    <row r="195" spans="1:8" s="94" customFormat="1" x14ac:dyDescent="0.25">
      <c r="A195" s="545">
        <v>180</v>
      </c>
      <c r="B195" s="582">
        <v>23</v>
      </c>
      <c r="C195" s="582" t="s">
        <v>886</v>
      </c>
      <c r="D195" s="583" t="s">
        <v>18</v>
      </c>
      <c r="E195" s="584" t="s">
        <v>280</v>
      </c>
      <c r="F195" s="582">
        <v>87</v>
      </c>
      <c r="G195" s="551" t="str">
        <f t="shared" ref="G195:G258" si="3">IF(F195&gt;=90,"Xuất sắc",IF(F195&gt;=80,"Tốt",IF(F195&gt;=65,"Khá",IF(F195&gt;=50,"Trung bình",IF(F195&gt;=35,"Yếu","Kém")))))</f>
        <v>Tốt</v>
      </c>
      <c r="H195" s="555"/>
    </row>
    <row r="196" spans="1:8" s="94" customFormat="1" x14ac:dyDescent="0.25">
      <c r="A196" s="564">
        <v>181</v>
      </c>
      <c r="B196" s="582">
        <v>24</v>
      </c>
      <c r="C196" s="582" t="s">
        <v>887</v>
      </c>
      <c r="D196" s="583" t="s">
        <v>92</v>
      </c>
      <c r="E196" s="584" t="s">
        <v>280</v>
      </c>
      <c r="F196" s="582">
        <v>79</v>
      </c>
      <c r="G196" s="551" t="str">
        <f t="shared" si="3"/>
        <v>Khá</v>
      </c>
      <c r="H196" s="569"/>
    </row>
    <row r="197" spans="1:8" s="94" customFormat="1" x14ac:dyDescent="0.25">
      <c r="A197" s="545">
        <v>182</v>
      </c>
      <c r="B197" s="582">
        <v>25</v>
      </c>
      <c r="C197" s="582" t="s">
        <v>888</v>
      </c>
      <c r="D197" s="583" t="s">
        <v>532</v>
      </c>
      <c r="E197" s="584" t="s">
        <v>8</v>
      </c>
      <c r="F197" s="582">
        <v>99</v>
      </c>
      <c r="G197" s="551" t="str">
        <f t="shared" si="3"/>
        <v>Xuất sắc</v>
      </c>
      <c r="H197" s="569"/>
    </row>
    <row r="198" spans="1:8" s="94" customFormat="1" x14ac:dyDescent="0.25">
      <c r="A198" s="545">
        <v>183</v>
      </c>
      <c r="B198" s="582">
        <v>26</v>
      </c>
      <c r="C198" s="582" t="s">
        <v>889</v>
      </c>
      <c r="D198" s="583" t="s">
        <v>167</v>
      </c>
      <c r="E198" s="584" t="s">
        <v>8</v>
      </c>
      <c r="F198" s="582">
        <v>79</v>
      </c>
      <c r="G198" s="551" t="str">
        <f t="shared" si="3"/>
        <v>Khá</v>
      </c>
      <c r="H198" s="569"/>
    </row>
    <row r="199" spans="1:8" s="94" customFormat="1" x14ac:dyDescent="0.25">
      <c r="A199" s="564">
        <v>184</v>
      </c>
      <c r="B199" s="582">
        <v>27</v>
      </c>
      <c r="C199" s="582" t="s">
        <v>890</v>
      </c>
      <c r="D199" s="583" t="s">
        <v>891</v>
      </c>
      <c r="E199" s="584" t="s">
        <v>8</v>
      </c>
      <c r="F199" s="582">
        <v>89</v>
      </c>
      <c r="G199" s="551" t="str">
        <f t="shared" si="3"/>
        <v>Tốt</v>
      </c>
      <c r="H199" s="569"/>
    </row>
    <row r="200" spans="1:8" s="94" customFormat="1" x14ac:dyDescent="0.25">
      <c r="A200" s="545">
        <v>185</v>
      </c>
      <c r="B200" s="582">
        <v>28</v>
      </c>
      <c r="C200" s="582" t="s">
        <v>892</v>
      </c>
      <c r="D200" s="583" t="s">
        <v>87</v>
      </c>
      <c r="E200" s="584" t="s">
        <v>22</v>
      </c>
      <c r="F200" s="582">
        <v>90</v>
      </c>
      <c r="G200" s="551" t="str">
        <f t="shared" si="3"/>
        <v>Xuất sắc</v>
      </c>
      <c r="H200" s="569"/>
    </row>
    <row r="201" spans="1:8" s="94" customFormat="1" x14ac:dyDescent="0.25">
      <c r="A201" s="545">
        <v>186</v>
      </c>
      <c r="B201" s="582">
        <v>29</v>
      </c>
      <c r="C201" s="582" t="s">
        <v>893</v>
      </c>
      <c r="D201" s="583" t="s">
        <v>894</v>
      </c>
      <c r="E201" s="584" t="s">
        <v>22</v>
      </c>
      <c r="F201" s="582">
        <v>65</v>
      </c>
      <c r="G201" s="551" t="str">
        <f t="shared" si="3"/>
        <v>Khá</v>
      </c>
      <c r="H201" s="569" t="s">
        <v>73</v>
      </c>
    </row>
    <row r="202" spans="1:8" s="94" customFormat="1" x14ac:dyDescent="0.25">
      <c r="A202" s="564">
        <v>187</v>
      </c>
      <c r="B202" s="582">
        <v>30</v>
      </c>
      <c r="C202" s="582" t="s">
        <v>895</v>
      </c>
      <c r="D202" s="583" t="s">
        <v>896</v>
      </c>
      <c r="E202" s="584" t="s">
        <v>22</v>
      </c>
      <c r="F202" s="582">
        <v>87</v>
      </c>
      <c r="G202" s="551" t="str">
        <f t="shared" si="3"/>
        <v>Tốt</v>
      </c>
      <c r="H202" s="569"/>
    </row>
    <row r="203" spans="1:8" s="94" customFormat="1" x14ac:dyDescent="0.25">
      <c r="A203" s="545">
        <v>188</v>
      </c>
      <c r="B203" s="582">
        <v>31</v>
      </c>
      <c r="C203" s="582" t="s">
        <v>897</v>
      </c>
      <c r="D203" s="583" t="s">
        <v>267</v>
      </c>
      <c r="E203" s="584" t="s">
        <v>201</v>
      </c>
      <c r="F203" s="582">
        <v>64</v>
      </c>
      <c r="G203" s="551" t="str">
        <f t="shared" si="3"/>
        <v>Trung bình</v>
      </c>
      <c r="H203" s="569" t="s">
        <v>73</v>
      </c>
    </row>
    <row r="204" spans="1:8" s="94" customFormat="1" x14ac:dyDescent="0.25">
      <c r="A204" s="545">
        <v>189</v>
      </c>
      <c r="B204" s="582">
        <v>32</v>
      </c>
      <c r="C204" s="582" t="s">
        <v>898</v>
      </c>
      <c r="D204" s="583" t="s">
        <v>899</v>
      </c>
      <c r="E204" s="584" t="s">
        <v>182</v>
      </c>
      <c r="F204" s="582">
        <v>93</v>
      </c>
      <c r="G204" s="551" t="str">
        <f t="shared" si="3"/>
        <v>Xuất sắc</v>
      </c>
      <c r="H204" s="569"/>
    </row>
    <row r="205" spans="1:8" s="94" customFormat="1" x14ac:dyDescent="0.25">
      <c r="A205" s="564">
        <v>190</v>
      </c>
      <c r="B205" s="582">
        <v>33</v>
      </c>
      <c r="C205" s="582" t="s">
        <v>900</v>
      </c>
      <c r="D205" s="583" t="s">
        <v>236</v>
      </c>
      <c r="E205" s="584" t="s">
        <v>9</v>
      </c>
      <c r="F205" s="582">
        <v>75</v>
      </c>
      <c r="G205" s="551" t="str">
        <f t="shared" si="3"/>
        <v>Khá</v>
      </c>
      <c r="H205" s="569"/>
    </row>
    <row r="206" spans="1:8" s="94" customFormat="1" x14ac:dyDescent="0.25">
      <c r="A206" s="545">
        <v>191</v>
      </c>
      <c r="B206" s="582">
        <v>34</v>
      </c>
      <c r="C206" s="582" t="s">
        <v>901</v>
      </c>
      <c r="D206" s="583" t="s">
        <v>902</v>
      </c>
      <c r="E206" s="584" t="s">
        <v>9</v>
      </c>
      <c r="F206" s="582">
        <v>95</v>
      </c>
      <c r="G206" s="551" t="str">
        <f t="shared" si="3"/>
        <v>Xuất sắc</v>
      </c>
      <c r="H206" s="569"/>
    </row>
    <row r="207" spans="1:8" s="94" customFormat="1" x14ac:dyDescent="0.25">
      <c r="A207" s="545">
        <v>192</v>
      </c>
      <c r="B207" s="582">
        <v>35</v>
      </c>
      <c r="C207" s="582" t="s">
        <v>903</v>
      </c>
      <c r="D207" s="583" t="s">
        <v>904</v>
      </c>
      <c r="E207" s="584" t="s">
        <v>11</v>
      </c>
      <c r="F207" s="582">
        <v>78</v>
      </c>
      <c r="G207" s="551" t="str">
        <f t="shared" si="3"/>
        <v>Khá</v>
      </c>
      <c r="H207" s="569"/>
    </row>
    <row r="208" spans="1:8" s="94" customFormat="1" x14ac:dyDescent="0.25">
      <c r="A208" s="564">
        <v>193</v>
      </c>
      <c r="B208" s="582">
        <v>36</v>
      </c>
      <c r="C208" s="582" t="s">
        <v>905</v>
      </c>
      <c r="D208" s="583" t="s">
        <v>499</v>
      </c>
      <c r="E208" s="584" t="s">
        <v>88</v>
      </c>
      <c r="F208" s="582">
        <v>85</v>
      </c>
      <c r="G208" s="551" t="str">
        <f t="shared" si="3"/>
        <v>Tốt</v>
      </c>
      <c r="H208" s="569"/>
    </row>
    <row r="209" spans="1:8" s="94" customFormat="1" x14ac:dyDescent="0.25">
      <c r="A209" s="545">
        <v>194</v>
      </c>
      <c r="B209" s="582">
        <v>37</v>
      </c>
      <c r="C209" s="582" t="s">
        <v>906</v>
      </c>
      <c r="D209" s="583" t="s">
        <v>573</v>
      </c>
      <c r="E209" s="584" t="s">
        <v>62</v>
      </c>
      <c r="F209" s="582">
        <v>65</v>
      </c>
      <c r="G209" s="551" t="str">
        <f t="shared" si="3"/>
        <v>Khá</v>
      </c>
      <c r="H209" s="569" t="s">
        <v>73</v>
      </c>
    </row>
    <row r="210" spans="1:8" s="94" customFormat="1" x14ac:dyDescent="0.25">
      <c r="A210" s="545">
        <v>195</v>
      </c>
      <c r="B210" s="582">
        <v>38</v>
      </c>
      <c r="C210" s="582" t="s">
        <v>907</v>
      </c>
      <c r="D210" s="583" t="s">
        <v>407</v>
      </c>
      <c r="E210" s="584" t="s">
        <v>64</v>
      </c>
      <c r="F210" s="582">
        <v>85</v>
      </c>
      <c r="G210" s="551" t="str">
        <f t="shared" si="3"/>
        <v>Tốt</v>
      </c>
      <c r="H210" s="569"/>
    </row>
    <row r="211" spans="1:8" s="94" customFormat="1" x14ac:dyDescent="0.25">
      <c r="A211" s="564">
        <v>196</v>
      </c>
      <c r="B211" s="582">
        <v>39</v>
      </c>
      <c r="C211" s="582" t="s">
        <v>908</v>
      </c>
      <c r="D211" s="583" t="s">
        <v>13</v>
      </c>
      <c r="E211" s="584" t="s">
        <v>64</v>
      </c>
      <c r="F211" s="582">
        <v>89</v>
      </c>
      <c r="G211" s="551" t="str">
        <f t="shared" si="3"/>
        <v>Tốt</v>
      </c>
      <c r="H211" s="569"/>
    </row>
    <row r="212" spans="1:8" s="94" customFormat="1" x14ac:dyDescent="0.25">
      <c r="A212" s="545">
        <v>197</v>
      </c>
      <c r="B212" s="582">
        <v>40</v>
      </c>
      <c r="C212" s="582" t="s">
        <v>909</v>
      </c>
      <c r="D212" s="583" t="s">
        <v>144</v>
      </c>
      <c r="E212" s="584" t="s">
        <v>64</v>
      </c>
      <c r="F212" s="582">
        <v>84</v>
      </c>
      <c r="G212" s="551" t="str">
        <f t="shared" si="3"/>
        <v>Tốt</v>
      </c>
      <c r="H212" s="569"/>
    </row>
    <row r="213" spans="1:8" s="94" customFormat="1" x14ac:dyDescent="0.25">
      <c r="A213" s="545">
        <v>198</v>
      </c>
      <c r="B213" s="582">
        <v>41</v>
      </c>
      <c r="C213" s="582" t="s">
        <v>910</v>
      </c>
      <c r="D213" s="583" t="s">
        <v>274</v>
      </c>
      <c r="E213" s="584" t="s">
        <v>64</v>
      </c>
      <c r="F213" s="582">
        <v>88</v>
      </c>
      <c r="G213" s="551" t="str">
        <f t="shared" si="3"/>
        <v>Tốt</v>
      </c>
      <c r="H213" s="569"/>
    </row>
    <row r="214" spans="1:8" s="94" customFormat="1" x14ac:dyDescent="0.25">
      <c r="A214" s="564">
        <v>199</v>
      </c>
      <c r="B214" s="582">
        <v>42</v>
      </c>
      <c r="C214" s="582" t="s">
        <v>911</v>
      </c>
      <c r="D214" s="583" t="s">
        <v>108</v>
      </c>
      <c r="E214" s="584" t="s">
        <v>192</v>
      </c>
      <c r="F214" s="582">
        <v>85</v>
      </c>
      <c r="G214" s="551" t="str">
        <f t="shared" si="3"/>
        <v>Tốt</v>
      </c>
      <c r="H214" s="569"/>
    </row>
    <row r="215" spans="1:8" s="94" customFormat="1" x14ac:dyDescent="0.25">
      <c r="A215" s="545">
        <v>200</v>
      </c>
      <c r="B215" s="582">
        <v>43</v>
      </c>
      <c r="C215" s="582" t="s">
        <v>912</v>
      </c>
      <c r="D215" s="583" t="s">
        <v>913</v>
      </c>
      <c r="E215" s="584" t="s">
        <v>5</v>
      </c>
      <c r="F215" s="582">
        <v>89</v>
      </c>
      <c r="G215" s="551" t="str">
        <f t="shared" si="3"/>
        <v>Tốt</v>
      </c>
      <c r="H215" s="569"/>
    </row>
    <row r="216" spans="1:8" s="94" customFormat="1" x14ac:dyDescent="0.25">
      <c r="A216" s="545">
        <v>201</v>
      </c>
      <c r="B216" s="582">
        <v>44</v>
      </c>
      <c r="C216" s="582" t="s">
        <v>914</v>
      </c>
      <c r="D216" s="583" t="s">
        <v>134</v>
      </c>
      <c r="E216" s="584" t="s">
        <v>12</v>
      </c>
      <c r="F216" s="582">
        <v>87</v>
      </c>
      <c r="G216" s="551" t="str">
        <f t="shared" si="3"/>
        <v>Tốt</v>
      </c>
      <c r="H216" s="569"/>
    </row>
    <row r="217" spans="1:8" s="94" customFormat="1" x14ac:dyDescent="0.25">
      <c r="A217" s="564">
        <v>202</v>
      </c>
      <c r="B217" s="582">
        <v>45</v>
      </c>
      <c r="C217" s="582" t="s">
        <v>915</v>
      </c>
      <c r="D217" s="583" t="s">
        <v>916</v>
      </c>
      <c r="E217" s="584" t="s">
        <v>12</v>
      </c>
      <c r="F217" s="582">
        <v>89</v>
      </c>
      <c r="G217" s="551" t="str">
        <f t="shared" si="3"/>
        <v>Tốt</v>
      </c>
      <c r="H217" s="569"/>
    </row>
    <row r="218" spans="1:8" s="94" customFormat="1" x14ac:dyDescent="0.25">
      <c r="A218" s="545">
        <v>203</v>
      </c>
      <c r="B218" s="582">
        <v>46</v>
      </c>
      <c r="C218" s="582" t="s">
        <v>917</v>
      </c>
      <c r="D218" s="583" t="s">
        <v>454</v>
      </c>
      <c r="E218" s="584" t="s">
        <v>159</v>
      </c>
      <c r="F218" s="582">
        <v>76</v>
      </c>
      <c r="G218" s="551" t="str">
        <f t="shared" si="3"/>
        <v>Khá</v>
      </c>
      <c r="H218" s="569"/>
    </row>
    <row r="219" spans="1:8" s="94" customFormat="1" x14ac:dyDescent="0.25">
      <c r="A219" s="545">
        <v>204</v>
      </c>
      <c r="B219" s="582">
        <v>47</v>
      </c>
      <c r="C219" s="582" t="s">
        <v>918</v>
      </c>
      <c r="D219" s="583" t="s">
        <v>337</v>
      </c>
      <c r="E219" s="584" t="s">
        <v>176</v>
      </c>
      <c r="F219" s="582">
        <v>75</v>
      </c>
      <c r="G219" s="551" t="str">
        <f t="shared" si="3"/>
        <v>Khá</v>
      </c>
      <c r="H219" s="555"/>
    </row>
    <row r="220" spans="1:8" s="94" customFormat="1" x14ac:dyDescent="0.25">
      <c r="A220" s="564">
        <v>205</v>
      </c>
      <c r="B220" s="582">
        <v>48</v>
      </c>
      <c r="C220" s="582" t="s">
        <v>919</v>
      </c>
      <c r="D220" s="583" t="s">
        <v>920</v>
      </c>
      <c r="E220" s="584" t="s">
        <v>921</v>
      </c>
      <c r="F220" s="582">
        <v>98</v>
      </c>
      <c r="G220" s="551" t="str">
        <f t="shared" si="3"/>
        <v>Xuất sắc</v>
      </c>
      <c r="H220" s="555"/>
    </row>
    <row r="221" spans="1:8" s="94" customFormat="1" x14ac:dyDescent="0.25">
      <c r="A221" s="545">
        <v>206</v>
      </c>
      <c r="B221" s="582">
        <v>49</v>
      </c>
      <c r="C221" s="582" t="s">
        <v>922</v>
      </c>
      <c r="D221" s="583" t="s">
        <v>52</v>
      </c>
      <c r="E221" s="584" t="s">
        <v>923</v>
      </c>
      <c r="F221" s="582">
        <v>90</v>
      </c>
      <c r="G221" s="551" t="str">
        <f t="shared" si="3"/>
        <v>Xuất sắc</v>
      </c>
      <c r="H221" s="555"/>
    </row>
    <row r="222" spans="1:8" s="94" customFormat="1" x14ac:dyDescent="0.25">
      <c r="A222" s="545">
        <v>207</v>
      </c>
      <c r="B222" s="582">
        <v>50</v>
      </c>
      <c r="C222" s="582" t="s">
        <v>924</v>
      </c>
      <c r="D222" s="583" t="s">
        <v>60</v>
      </c>
      <c r="E222" s="584" t="s">
        <v>30</v>
      </c>
      <c r="F222" s="582">
        <v>82</v>
      </c>
      <c r="G222" s="551" t="str">
        <f t="shared" si="3"/>
        <v>Tốt</v>
      </c>
      <c r="H222" s="555"/>
    </row>
    <row r="223" spans="1:8" s="94" customFormat="1" x14ac:dyDescent="0.25">
      <c r="A223" s="564">
        <v>208</v>
      </c>
      <c r="B223" s="582">
        <v>51</v>
      </c>
      <c r="C223" s="582" t="s">
        <v>925</v>
      </c>
      <c r="D223" s="583" t="s">
        <v>926</v>
      </c>
      <c r="E223" s="584" t="s">
        <v>70</v>
      </c>
      <c r="F223" s="582">
        <v>89</v>
      </c>
      <c r="G223" s="551" t="str">
        <f t="shared" si="3"/>
        <v>Tốt</v>
      </c>
      <c r="H223" s="555"/>
    </row>
    <row r="224" spans="1:8" s="94" customFormat="1" x14ac:dyDescent="0.25">
      <c r="A224" s="545">
        <v>209</v>
      </c>
      <c r="B224" s="582">
        <v>52</v>
      </c>
      <c r="C224" s="582" t="s">
        <v>927</v>
      </c>
      <c r="D224" s="583" t="s">
        <v>44</v>
      </c>
      <c r="E224" s="584" t="s">
        <v>70</v>
      </c>
      <c r="F224" s="582">
        <v>85</v>
      </c>
      <c r="G224" s="585" t="str">
        <f t="shared" si="3"/>
        <v>Tốt</v>
      </c>
      <c r="H224" s="555"/>
    </row>
    <row r="225" spans="1:8" s="94" customFormat="1" x14ac:dyDescent="0.25">
      <c r="B225" s="546"/>
      <c r="C225" s="586" t="s">
        <v>5735</v>
      </c>
      <c r="D225" s="546"/>
      <c r="E225" s="546"/>
      <c r="F225" s="546"/>
      <c r="G225" s="546"/>
      <c r="H225" s="546"/>
    </row>
    <row r="226" spans="1:8" s="94" customFormat="1" x14ac:dyDescent="0.25">
      <c r="A226" s="405">
        <v>210</v>
      </c>
      <c r="B226" s="552">
        <v>1</v>
      </c>
      <c r="C226" s="554" t="s">
        <v>928</v>
      </c>
      <c r="D226" s="554" t="s">
        <v>367</v>
      </c>
      <c r="E226" s="554" t="s">
        <v>34</v>
      </c>
      <c r="F226" s="568">
        <v>91</v>
      </c>
      <c r="G226" s="585" t="str">
        <f t="shared" si="3"/>
        <v>Xuất sắc</v>
      </c>
      <c r="H226" s="696"/>
    </row>
    <row r="227" spans="1:8" s="94" customFormat="1" x14ac:dyDescent="0.25">
      <c r="A227" s="405">
        <v>211</v>
      </c>
      <c r="B227" s="552" t="s">
        <v>5448</v>
      </c>
      <c r="C227" s="554" t="s">
        <v>929</v>
      </c>
      <c r="D227" s="554" t="s">
        <v>5736</v>
      </c>
      <c r="E227" s="554" t="s">
        <v>34</v>
      </c>
      <c r="F227" s="568">
        <v>86</v>
      </c>
      <c r="G227" s="585" t="str">
        <f t="shared" si="3"/>
        <v>Tốt</v>
      </c>
      <c r="H227" s="696"/>
    </row>
    <row r="228" spans="1:8" s="94" customFormat="1" x14ac:dyDescent="0.25">
      <c r="A228" s="405">
        <v>212</v>
      </c>
      <c r="B228" s="552" t="s">
        <v>5450</v>
      </c>
      <c r="C228" s="554" t="s">
        <v>930</v>
      </c>
      <c r="D228" s="554" t="s">
        <v>18</v>
      </c>
      <c r="E228" s="554" t="s">
        <v>34</v>
      </c>
      <c r="F228" s="568">
        <v>89</v>
      </c>
      <c r="G228" s="585" t="str">
        <f t="shared" si="3"/>
        <v>Tốt</v>
      </c>
      <c r="H228" s="696"/>
    </row>
    <row r="229" spans="1:8" s="94" customFormat="1" x14ac:dyDescent="0.25">
      <c r="A229" s="405">
        <v>213</v>
      </c>
      <c r="B229" s="552" t="s">
        <v>5451</v>
      </c>
      <c r="C229" s="554" t="s">
        <v>931</v>
      </c>
      <c r="D229" s="554" t="s">
        <v>2889</v>
      </c>
      <c r="E229" s="554" t="s">
        <v>34</v>
      </c>
      <c r="F229" s="568">
        <v>87</v>
      </c>
      <c r="G229" s="585" t="str">
        <f t="shared" si="3"/>
        <v>Tốt</v>
      </c>
      <c r="H229" s="696"/>
    </row>
    <row r="230" spans="1:8" s="94" customFormat="1" x14ac:dyDescent="0.25">
      <c r="A230" s="405">
        <v>214</v>
      </c>
      <c r="B230" s="552" t="s">
        <v>5452</v>
      </c>
      <c r="C230" s="554" t="s">
        <v>932</v>
      </c>
      <c r="D230" s="554" t="s">
        <v>5737</v>
      </c>
      <c r="E230" s="554" t="s">
        <v>34</v>
      </c>
      <c r="F230" s="568">
        <v>89</v>
      </c>
      <c r="G230" s="585" t="str">
        <f t="shared" si="3"/>
        <v>Tốt</v>
      </c>
      <c r="H230" s="696"/>
    </row>
    <row r="231" spans="1:8" s="94" customFormat="1" x14ac:dyDescent="0.25">
      <c r="A231" s="405">
        <v>215</v>
      </c>
      <c r="B231" s="552" t="s">
        <v>5453</v>
      </c>
      <c r="C231" s="554" t="s">
        <v>933</v>
      </c>
      <c r="D231" s="554" t="s">
        <v>5738</v>
      </c>
      <c r="E231" s="554" t="s">
        <v>34</v>
      </c>
      <c r="F231" s="568">
        <v>86</v>
      </c>
      <c r="G231" s="585" t="str">
        <f t="shared" si="3"/>
        <v>Tốt</v>
      </c>
      <c r="H231" s="604"/>
    </row>
    <row r="232" spans="1:8" s="94" customFormat="1" x14ac:dyDescent="0.25">
      <c r="A232" s="405">
        <v>216</v>
      </c>
      <c r="B232" s="552" t="s">
        <v>5454</v>
      </c>
      <c r="C232" s="554" t="s">
        <v>934</v>
      </c>
      <c r="D232" s="554" t="s">
        <v>416</v>
      </c>
      <c r="E232" s="554" t="s">
        <v>935</v>
      </c>
      <c r="F232" s="568">
        <v>90</v>
      </c>
      <c r="G232" s="585" t="str">
        <f t="shared" si="3"/>
        <v>Xuất sắc</v>
      </c>
      <c r="H232" s="696"/>
    </row>
    <row r="233" spans="1:8" s="94" customFormat="1" x14ac:dyDescent="0.25">
      <c r="A233" s="405">
        <v>217</v>
      </c>
      <c r="B233" s="552" t="s">
        <v>5455</v>
      </c>
      <c r="C233" s="554" t="s">
        <v>936</v>
      </c>
      <c r="D233" s="554" t="s">
        <v>5739</v>
      </c>
      <c r="E233" s="554" t="s">
        <v>6</v>
      </c>
      <c r="F233" s="568">
        <v>88</v>
      </c>
      <c r="G233" s="585" t="str">
        <f t="shared" si="3"/>
        <v>Tốt</v>
      </c>
      <c r="H233" s="696"/>
    </row>
    <row r="234" spans="1:8" s="94" customFormat="1" x14ac:dyDescent="0.25">
      <c r="A234" s="405">
        <v>218</v>
      </c>
      <c r="B234" s="552" t="s">
        <v>5456</v>
      </c>
      <c r="C234" s="554" t="s">
        <v>937</v>
      </c>
      <c r="D234" s="554" t="s">
        <v>547</v>
      </c>
      <c r="E234" s="554" t="s">
        <v>6</v>
      </c>
      <c r="F234" s="568">
        <v>84</v>
      </c>
      <c r="G234" s="585" t="str">
        <f t="shared" si="3"/>
        <v>Tốt</v>
      </c>
      <c r="H234" s="604"/>
    </row>
    <row r="235" spans="1:8" s="94" customFormat="1" x14ac:dyDescent="0.25">
      <c r="A235" s="405">
        <v>219</v>
      </c>
      <c r="B235" s="552" t="s">
        <v>5457</v>
      </c>
      <c r="C235" s="554" t="s">
        <v>938</v>
      </c>
      <c r="D235" s="554" t="s">
        <v>106</v>
      </c>
      <c r="E235" s="554" t="s">
        <v>6</v>
      </c>
      <c r="F235" s="568">
        <v>84</v>
      </c>
      <c r="G235" s="585" t="str">
        <f t="shared" si="3"/>
        <v>Tốt</v>
      </c>
      <c r="H235" s="696"/>
    </row>
    <row r="236" spans="1:8" s="94" customFormat="1" x14ac:dyDescent="0.25">
      <c r="A236" s="405">
        <v>220</v>
      </c>
      <c r="B236" s="552" t="s">
        <v>5458</v>
      </c>
      <c r="C236" s="554" t="s">
        <v>939</v>
      </c>
      <c r="D236" s="554" t="s">
        <v>5740</v>
      </c>
      <c r="E236" s="554" t="s">
        <v>786</v>
      </c>
      <c r="F236" s="568">
        <v>83</v>
      </c>
      <c r="G236" s="585" t="str">
        <f t="shared" si="3"/>
        <v>Tốt</v>
      </c>
      <c r="H236" s="696"/>
    </row>
    <row r="237" spans="1:8" s="94" customFormat="1" x14ac:dyDescent="0.25">
      <c r="A237" s="405">
        <v>221</v>
      </c>
      <c r="B237" s="552" t="s">
        <v>5459</v>
      </c>
      <c r="C237" s="554" t="s">
        <v>940</v>
      </c>
      <c r="D237" s="554" t="s">
        <v>5741</v>
      </c>
      <c r="E237" s="554" t="s">
        <v>39</v>
      </c>
      <c r="F237" s="568">
        <v>87</v>
      </c>
      <c r="G237" s="585" t="str">
        <f t="shared" si="3"/>
        <v>Tốt</v>
      </c>
      <c r="H237" s="696"/>
    </row>
    <row r="238" spans="1:8" s="94" customFormat="1" x14ac:dyDescent="0.25">
      <c r="A238" s="405">
        <v>222</v>
      </c>
      <c r="B238" s="552" t="s">
        <v>5461</v>
      </c>
      <c r="C238" s="554" t="s">
        <v>941</v>
      </c>
      <c r="D238" s="554" t="s">
        <v>59</v>
      </c>
      <c r="E238" s="554" t="s">
        <v>41</v>
      </c>
      <c r="F238" s="568">
        <v>80</v>
      </c>
      <c r="G238" s="585" t="str">
        <f t="shared" si="3"/>
        <v>Tốt</v>
      </c>
      <c r="H238" s="696"/>
    </row>
    <row r="239" spans="1:8" s="94" customFormat="1" x14ac:dyDescent="0.25">
      <c r="A239" s="405">
        <v>223</v>
      </c>
      <c r="B239" s="552" t="s">
        <v>5462</v>
      </c>
      <c r="C239" s="554" t="s">
        <v>942</v>
      </c>
      <c r="D239" s="554" t="s">
        <v>450</v>
      </c>
      <c r="E239" s="554" t="s">
        <v>41</v>
      </c>
      <c r="F239" s="568">
        <v>99</v>
      </c>
      <c r="G239" s="585" t="str">
        <f t="shared" si="3"/>
        <v>Xuất sắc</v>
      </c>
      <c r="H239" s="696"/>
    </row>
    <row r="240" spans="1:8" s="94" customFormat="1" x14ac:dyDescent="0.25">
      <c r="A240" s="405">
        <v>224</v>
      </c>
      <c r="B240" s="552" t="s">
        <v>5463</v>
      </c>
      <c r="C240" s="554" t="s">
        <v>943</v>
      </c>
      <c r="D240" s="554" t="s">
        <v>46</v>
      </c>
      <c r="E240" s="554" t="s">
        <v>7</v>
      </c>
      <c r="F240" s="568">
        <v>84</v>
      </c>
      <c r="G240" s="585" t="str">
        <f t="shared" si="3"/>
        <v>Tốt</v>
      </c>
      <c r="H240" s="604"/>
    </row>
    <row r="241" spans="1:8" s="94" customFormat="1" x14ac:dyDescent="0.25">
      <c r="A241" s="405">
        <v>225</v>
      </c>
      <c r="B241" s="552" t="s">
        <v>5464</v>
      </c>
      <c r="C241" s="554" t="s">
        <v>944</v>
      </c>
      <c r="D241" s="554" t="s">
        <v>458</v>
      </c>
      <c r="E241" s="554" t="s">
        <v>14</v>
      </c>
      <c r="F241" s="568">
        <v>88</v>
      </c>
      <c r="G241" s="585" t="str">
        <f t="shared" si="3"/>
        <v>Tốt</v>
      </c>
      <c r="H241" s="696"/>
    </row>
    <row r="242" spans="1:8" s="94" customFormat="1" x14ac:dyDescent="0.25">
      <c r="A242" s="405">
        <v>226</v>
      </c>
      <c r="B242" s="552" t="s">
        <v>5465</v>
      </c>
      <c r="C242" s="554" t="s">
        <v>945</v>
      </c>
      <c r="D242" s="554" t="s">
        <v>50</v>
      </c>
      <c r="E242" s="554" t="s">
        <v>14</v>
      </c>
      <c r="F242" s="568">
        <v>85</v>
      </c>
      <c r="G242" s="585" t="str">
        <f t="shared" si="3"/>
        <v>Tốt</v>
      </c>
      <c r="H242" s="696"/>
    </row>
    <row r="243" spans="1:8" s="94" customFormat="1" x14ac:dyDescent="0.25">
      <c r="A243" s="405">
        <v>227</v>
      </c>
      <c r="B243" s="552" t="s">
        <v>5466</v>
      </c>
      <c r="C243" s="554" t="s">
        <v>946</v>
      </c>
      <c r="D243" s="554" t="s">
        <v>36</v>
      </c>
      <c r="E243" s="554" t="s">
        <v>490</v>
      </c>
      <c r="F243" s="568">
        <v>89</v>
      </c>
      <c r="G243" s="585" t="str">
        <f t="shared" si="3"/>
        <v>Tốt</v>
      </c>
      <c r="H243" s="696"/>
    </row>
    <row r="244" spans="1:8" s="94" customFormat="1" x14ac:dyDescent="0.25">
      <c r="A244" s="405">
        <v>228</v>
      </c>
      <c r="B244" s="552" t="s">
        <v>5467</v>
      </c>
      <c r="C244" s="554" t="s">
        <v>947</v>
      </c>
      <c r="D244" s="554" t="s">
        <v>550</v>
      </c>
      <c r="E244" s="554" t="s">
        <v>104</v>
      </c>
      <c r="F244" s="568">
        <v>91</v>
      </c>
      <c r="G244" s="585" t="str">
        <f t="shared" si="3"/>
        <v>Xuất sắc</v>
      </c>
      <c r="H244" s="696"/>
    </row>
    <row r="245" spans="1:8" s="94" customFormat="1" x14ac:dyDescent="0.25">
      <c r="A245" s="405">
        <v>229</v>
      </c>
      <c r="B245" s="552" t="s">
        <v>5468</v>
      </c>
      <c r="C245" s="554" t="s">
        <v>948</v>
      </c>
      <c r="D245" s="554" t="s">
        <v>5742</v>
      </c>
      <c r="E245" s="554" t="s">
        <v>15</v>
      </c>
      <c r="F245" s="568">
        <v>89</v>
      </c>
      <c r="G245" s="585" t="str">
        <f t="shared" si="3"/>
        <v>Tốt</v>
      </c>
      <c r="H245" s="696"/>
    </row>
    <row r="246" spans="1:8" s="94" customFormat="1" x14ac:dyDescent="0.25">
      <c r="A246" s="405">
        <v>230</v>
      </c>
      <c r="B246" s="552" t="s">
        <v>5469</v>
      </c>
      <c r="C246" s="554" t="s">
        <v>949</v>
      </c>
      <c r="D246" s="554" t="s">
        <v>36</v>
      </c>
      <c r="E246" s="554" t="s">
        <v>15</v>
      </c>
      <c r="F246" s="568">
        <v>87</v>
      </c>
      <c r="G246" s="585" t="str">
        <f t="shared" si="3"/>
        <v>Tốt</v>
      </c>
      <c r="H246" s="696"/>
    </row>
    <row r="247" spans="1:8" s="94" customFormat="1" x14ac:dyDescent="0.25">
      <c r="A247" s="405">
        <v>231</v>
      </c>
      <c r="B247" s="552" t="s">
        <v>5470</v>
      </c>
      <c r="C247" s="554" t="s">
        <v>950</v>
      </c>
      <c r="D247" s="554" t="s">
        <v>89</v>
      </c>
      <c r="E247" s="554" t="s">
        <v>15</v>
      </c>
      <c r="F247" s="568">
        <v>84</v>
      </c>
      <c r="G247" s="585" t="str">
        <f t="shared" si="3"/>
        <v>Tốt</v>
      </c>
      <c r="H247" s="696"/>
    </row>
    <row r="248" spans="1:8" s="94" customFormat="1" x14ac:dyDescent="0.25">
      <c r="A248" s="405">
        <v>232</v>
      </c>
      <c r="B248" s="552" t="s">
        <v>5471</v>
      </c>
      <c r="C248" s="554" t="s">
        <v>951</v>
      </c>
      <c r="D248" s="554" t="s">
        <v>5743</v>
      </c>
      <c r="E248" s="554" t="s">
        <v>124</v>
      </c>
      <c r="F248" s="568">
        <v>80</v>
      </c>
      <c r="G248" s="585" t="str">
        <f t="shared" si="3"/>
        <v>Tốt</v>
      </c>
      <c r="H248" s="696"/>
    </row>
    <row r="249" spans="1:8" s="94" customFormat="1" x14ac:dyDescent="0.25">
      <c r="A249" s="405">
        <v>233</v>
      </c>
      <c r="B249" s="552" t="s">
        <v>5472</v>
      </c>
      <c r="C249" s="554" t="s">
        <v>952</v>
      </c>
      <c r="D249" s="554" t="s">
        <v>18</v>
      </c>
      <c r="E249" s="554" t="s">
        <v>124</v>
      </c>
      <c r="F249" s="568">
        <v>86</v>
      </c>
      <c r="G249" s="585" t="str">
        <f t="shared" si="3"/>
        <v>Tốt</v>
      </c>
      <c r="H249" s="604"/>
    </row>
    <row r="250" spans="1:8" s="94" customFormat="1" x14ac:dyDescent="0.25">
      <c r="A250" s="405">
        <v>234</v>
      </c>
      <c r="B250" s="552" t="s">
        <v>5473</v>
      </c>
      <c r="C250" s="554" t="s">
        <v>953</v>
      </c>
      <c r="D250" s="554" t="s">
        <v>78</v>
      </c>
      <c r="E250" s="554" t="s">
        <v>954</v>
      </c>
      <c r="F250" s="568">
        <v>84</v>
      </c>
      <c r="G250" s="585" t="str">
        <f t="shared" si="3"/>
        <v>Tốt</v>
      </c>
      <c r="H250" s="604"/>
    </row>
    <row r="251" spans="1:8" s="94" customFormat="1" x14ac:dyDescent="0.25">
      <c r="A251" s="405">
        <v>235</v>
      </c>
      <c r="B251" s="552" t="s">
        <v>5474</v>
      </c>
      <c r="C251" s="554" t="s">
        <v>955</v>
      </c>
      <c r="D251" s="554" t="s">
        <v>18</v>
      </c>
      <c r="E251" s="554" t="s">
        <v>56</v>
      </c>
      <c r="F251" s="568">
        <v>92</v>
      </c>
      <c r="G251" s="585" t="str">
        <f t="shared" si="3"/>
        <v>Xuất sắc</v>
      </c>
      <c r="H251" s="604"/>
    </row>
    <row r="252" spans="1:8" s="94" customFormat="1" x14ac:dyDescent="0.25">
      <c r="A252" s="405">
        <v>236</v>
      </c>
      <c r="B252" s="552" t="s">
        <v>5475</v>
      </c>
      <c r="C252" s="554" t="s">
        <v>956</v>
      </c>
      <c r="D252" s="554" t="s">
        <v>68</v>
      </c>
      <c r="E252" s="554" t="s">
        <v>56</v>
      </c>
      <c r="F252" s="568">
        <v>89</v>
      </c>
      <c r="G252" s="585" t="str">
        <f t="shared" si="3"/>
        <v>Tốt</v>
      </c>
      <c r="H252" s="604"/>
    </row>
    <row r="253" spans="1:8" s="94" customFormat="1" x14ac:dyDescent="0.25">
      <c r="A253" s="405">
        <v>237</v>
      </c>
      <c r="B253" s="552" t="s">
        <v>5476</v>
      </c>
      <c r="C253" s="554" t="s">
        <v>957</v>
      </c>
      <c r="D253" s="554" t="s">
        <v>216</v>
      </c>
      <c r="E253" s="554" t="s">
        <v>404</v>
      </c>
      <c r="F253" s="568">
        <v>89</v>
      </c>
      <c r="G253" s="585" t="str">
        <f t="shared" si="3"/>
        <v>Tốt</v>
      </c>
      <c r="H253" s="604"/>
    </row>
    <row r="254" spans="1:8" s="94" customFormat="1" x14ac:dyDescent="0.25">
      <c r="A254" s="405">
        <v>238</v>
      </c>
      <c r="B254" s="552" t="s">
        <v>5477</v>
      </c>
      <c r="C254" s="554" t="s">
        <v>958</v>
      </c>
      <c r="D254" s="554" t="s">
        <v>116</v>
      </c>
      <c r="E254" s="554" t="s">
        <v>107</v>
      </c>
      <c r="F254" s="568">
        <v>88</v>
      </c>
      <c r="G254" s="585" t="str">
        <f t="shared" si="3"/>
        <v>Tốt</v>
      </c>
      <c r="H254" s="696"/>
    </row>
    <row r="255" spans="1:8" s="94" customFormat="1" x14ac:dyDescent="0.25">
      <c r="A255" s="405">
        <v>239</v>
      </c>
      <c r="B255" s="552" t="s">
        <v>5478</v>
      </c>
      <c r="C255" s="554" t="s">
        <v>959</v>
      </c>
      <c r="D255" s="554" t="s">
        <v>1494</v>
      </c>
      <c r="E255" s="554" t="s">
        <v>109</v>
      </c>
      <c r="F255" s="568">
        <v>89</v>
      </c>
      <c r="G255" s="585" t="str">
        <f t="shared" si="3"/>
        <v>Tốt</v>
      </c>
      <c r="H255" s="604"/>
    </row>
    <row r="256" spans="1:8" s="94" customFormat="1" x14ac:dyDescent="0.25">
      <c r="A256" s="405">
        <v>240</v>
      </c>
      <c r="B256" s="552" t="s">
        <v>5479</v>
      </c>
      <c r="C256" s="554" t="s">
        <v>960</v>
      </c>
      <c r="D256" s="554" t="s">
        <v>138</v>
      </c>
      <c r="E256" s="554" t="s">
        <v>109</v>
      </c>
      <c r="F256" s="568">
        <v>89</v>
      </c>
      <c r="G256" s="585" t="str">
        <f t="shared" si="3"/>
        <v>Tốt</v>
      </c>
      <c r="H256" s="604"/>
    </row>
    <row r="257" spans="1:8" s="94" customFormat="1" x14ac:dyDescent="0.25">
      <c r="A257" s="405">
        <v>241</v>
      </c>
      <c r="B257" s="552" t="s">
        <v>5480</v>
      </c>
      <c r="C257" s="554" t="s">
        <v>961</v>
      </c>
      <c r="D257" s="554" t="s">
        <v>144</v>
      </c>
      <c r="E257" s="554" t="s">
        <v>109</v>
      </c>
      <c r="F257" s="568">
        <v>91</v>
      </c>
      <c r="G257" s="585" t="str">
        <f t="shared" si="3"/>
        <v>Xuất sắc</v>
      </c>
      <c r="H257" s="604"/>
    </row>
    <row r="258" spans="1:8" s="94" customFormat="1" x14ac:dyDescent="0.25">
      <c r="A258" s="405">
        <v>242</v>
      </c>
      <c r="B258" s="552" t="s">
        <v>5481</v>
      </c>
      <c r="C258" s="554" t="s">
        <v>962</v>
      </c>
      <c r="D258" s="554" t="s">
        <v>215</v>
      </c>
      <c r="E258" s="554" t="s">
        <v>280</v>
      </c>
      <c r="F258" s="568">
        <v>88</v>
      </c>
      <c r="G258" s="585" t="str">
        <f t="shared" si="3"/>
        <v>Tốt</v>
      </c>
      <c r="H258" s="604"/>
    </row>
    <row r="259" spans="1:8" s="94" customFormat="1" x14ac:dyDescent="0.25">
      <c r="A259" s="405">
        <v>243</v>
      </c>
      <c r="B259" s="552" t="s">
        <v>5482</v>
      </c>
      <c r="C259" s="554" t="s">
        <v>963</v>
      </c>
      <c r="D259" s="554" t="s">
        <v>5744</v>
      </c>
      <c r="E259" s="554" t="s">
        <v>8</v>
      </c>
      <c r="F259" s="568">
        <v>86</v>
      </c>
      <c r="G259" s="585" t="str">
        <f t="shared" ref="G259:G322" si="4">IF(F259&gt;=90,"Xuất sắc",IF(F259&gt;=80,"Tốt",IF(F259&gt;=65,"Khá",IF(F259&gt;=50,"Trung bình",IF(F259&gt;=35,"Yếu","Kém")))))</f>
        <v>Tốt</v>
      </c>
      <c r="H259" s="604"/>
    </row>
    <row r="260" spans="1:8" s="94" customFormat="1" x14ac:dyDescent="0.25">
      <c r="A260" s="405">
        <v>244</v>
      </c>
      <c r="B260" s="552" t="s">
        <v>5483</v>
      </c>
      <c r="C260" s="554" t="s">
        <v>964</v>
      </c>
      <c r="D260" s="554" t="s">
        <v>98</v>
      </c>
      <c r="E260" s="554" t="s">
        <v>8</v>
      </c>
      <c r="F260" s="568">
        <v>76</v>
      </c>
      <c r="G260" s="585" t="str">
        <f t="shared" si="4"/>
        <v>Khá</v>
      </c>
      <c r="H260" s="604"/>
    </row>
    <row r="261" spans="1:8" s="94" customFormat="1" x14ac:dyDescent="0.25">
      <c r="A261" s="405">
        <v>245</v>
      </c>
      <c r="B261" s="552" t="s">
        <v>5484</v>
      </c>
      <c r="C261" s="554" t="s">
        <v>965</v>
      </c>
      <c r="D261" s="554" t="s">
        <v>5745</v>
      </c>
      <c r="E261" s="554" t="s">
        <v>8</v>
      </c>
      <c r="F261" s="568">
        <v>88</v>
      </c>
      <c r="G261" s="585" t="str">
        <f t="shared" si="4"/>
        <v>Tốt</v>
      </c>
      <c r="H261" s="604"/>
    </row>
    <row r="262" spans="1:8" s="94" customFormat="1" x14ac:dyDescent="0.25">
      <c r="A262" s="405">
        <v>246</v>
      </c>
      <c r="B262" s="552" t="s">
        <v>5485</v>
      </c>
      <c r="C262" s="554" t="s">
        <v>966</v>
      </c>
      <c r="D262" s="554" t="s">
        <v>267</v>
      </c>
      <c r="E262" s="554" t="s">
        <v>8</v>
      </c>
      <c r="F262" s="568">
        <v>88</v>
      </c>
      <c r="G262" s="585" t="str">
        <f t="shared" si="4"/>
        <v>Tốt</v>
      </c>
      <c r="H262" s="604"/>
    </row>
    <row r="263" spans="1:8" s="94" customFormat="1" x14ac:dyDescent="0.25">
      <c r="A263" s="405">
        <v>247</v>
      </c>
      <c r="B263" s="552" t="s">
        <v>5486</v>
      </c>
      <c r="C263" s="554" t="s">
        <v>967</v>
      </c>
      <c r="D263" s="554" t="s">
        <v>5746</v>
      </c>
      <c r="E263" s="554" t="s">
        <v>8</v>
      </c>
      <c r="F263" s="568">
        <v>95</v>
      </c>
      <c r="G263" s="585" t="str">
        <f t="shared" si="4"/>
        <v>Xuất sắc</v>
      </c>
      <c r="H263" s="604"/>
    </row>
    <row r="264" spans="1:8" s="94" customFormat="1" x14ac:dyDescent="0.25">
      <c r="A264" s="405">
        <v>248</v>
      </c>
      <c r="B264" s="552" t="s">
        <v>5487</v>
      </c>
      <c r="C264" s="554" t="s">
        <v>968</v>
      </c>
      <c r="D264" s="554" t="s">
        <v>65</v>
      </c>
      <c r="E264" s="554" t="s">
        <v>111</v>
      </c>
      <c r="F264" s="568">
        <v>75</v>
      </c>
      <c r="G264" s="585" t="str">
        <f t="shared" si="4"/>
        <v>Khá</v>
      </c>
      <c r="H264" s="604"/>
    </row>
    <row r="265" spans="1:8" s="94" customFormat="1" x14ac:dyDescent="0.25">
      <c r="A265" s="405">
        <v>249</v>
      </c>
      <c r="B265" s="552" t="s">
        <v>5488</v>
      </c>
      <c r="C265" s="554" t="s">
        <v>969</v>
      </c>
      <c r="D265" s="554" t="s">
        <v>155</v>
      </c>
      <c r="E265" s="554" t="s">
        <v>154</v>
      </c>
      <c r="F265" s="568">
        <v>88</v>
      </c>
      <c r="G265" s="585" t="str">
        <f t="shared" si="4"/>
        <v>Tốt</v>
      </c>
      <c r="H265" s="604"/>
    </row>
    <row r="266" spans="1:8" s="94" customFormat="1" x14ac:dyDescent="0.25">
      <c r="A266" s="405">
        <v>250</v>
      </c>
      <c r="B266" s="552" t="s">
        <v>5489</v>
      </c>
      <c r="C266" s="554" t="s">
        <v>970</v>
      </c>
      <c r="D266" s="554" t="s">
        <v>2614</v>
      </c>
      <c r="E266" s="554" t="s">
        <v>25</v>
      </c>
      <c r="F266" s="568">
        <v>88</v>
      </c>
      <c r="G266" s="585" t="str">
        <f t="shared" si="4"/>
        <v>Tốt</v>
      </c>
      <c r="H266" s="604"/>
    </row>
    <row r="267" spans="1:8" s="94" customFormat="1" x14ac:dyDescent="0.25">
      <c r="A267" s="405">
        <v>251</v>
      </c>
      <c r="B267" s="552" t="s">
        <v>5490</v>
      </c>
      <c r="C267" s="554" t="s">
        <v>971</v>
      </c>
      <c r="D267" s="554" t="s">
        <v>155</v>
      </c>
      <c r="E267" s="554" t="s">
        <v>972</v>
      </c>
      <c r="F267" s="568">
        <v>87</v>
      </c>
      <c r="G267" s="585" t="str">
        <f t="shared" si="4"/>
        <v>Tốt</v>
      </c>
      <c r="H267" s="604"/>
    </row>
    <row r="268" spans="1:8" s="94" customFormat="1" x14ac:dyDescent="0.25">
      <c r="A268" s="405">
        <v>252</v>
      </c>
      <c r="B268" s="552" t="s">
        <v>5491</v>
      </c>
      <c r="C268" s="554" t="s">
        <v>973</v>
      </c>
      <c r="D268" s="554" t="s">
        <v>5747</v>
      </c>
      <c r="E268" s="554" t="s">
        <v>22</v>
      </c>
      <c r="F268" s="568">
        <v>74</v>
      </c>
      <c r="G268" s="585" t="str">
        <f t="shared" si="4"/>
        <v>Khá</v>
      </c>
      <c r="H268" s="604"/>
    </row>
    <row r="269" spans="1:8" s="94" customFormat="1" x14ac:dyDescent="0.25">
      <c r="A269" s="405">
        <v>253</v>
      </c>
      <c r="B269" s="552" t="s">
        <v>5492</v>
      </c>
      <c r="C269" s="554" t="s">
        <v>974</v>
      </c>
      <c r="D269" s="554" t="s">
        <v>998</v>
      </c>
      <c r="E269" s="554" t="s">
        <v>26</v>
      </c>
      <c r="F269" s="568">
        <v>87</v>
      </c>
      <c r="G269" s="585" t="str">
        <f t="shared" si="4"/>
        <v>Tốt</v>
      </c>
      <c r="H269" s="604"/>
    </row>
    <row r="270" spans="1:8" s="1" customFormat="1" x14ac:dyDescent="0.25">
      <c r="A270" s="698">
        <v>254</v>
      </c>
      <c r="B270" s="707" t="s">
        <v>5493</v>
      </c>
      <c r="C270" s="708" t="s">
        <v>975</v>
      </c>
      <c r="D270" s="708" t="s">
        <v>5748</v>
      </c>
      <c r="E270" s="708" t="s">
        <v>10</v>
      </c>
      <c r="F270" s="709" t="s">
        <v>398</v>
      </c>
      <c r="G270" s="710"/>
      <c r="H270" s="711" t="s">
        <v>5874</v>
      </c>
    </row>
    <row r="271" spans="1:8" s="94" customFormat="1" x14ac:dyDescent="0.25">
      <c r="A271" s="405">
        <v>255</v>
      </c>
      <c r="B271" s="552" t="s">
        <v>5494</v>
      </c>
      <c r="C271" s="554" t="s">
        <v>976</v>
      </c>
      <c r="D271" s="554" t="s">
        <v>144</v>
      </c>
      <c r="E271" s="554" t="s">
        <v>64</v>
      </c>
      <c r="F271" s="568">
        <v>91</v>
      </c>
      <c r="G271" s="585" t="str">
        <f t="shared" si="4"/>
        <v>Xuất sắc</v>
      </c>
      <c r="H271" s="604"/>
    </row>
    <row r="272" spans="1:8" s="94" customFormat="1" x14ac:dyDescent="0.25">
      <c r="A272" s="405">
        <v>256</v>
      </c>
      <c r="B272" s="552" t="s">
        <v>5495</v>
      </c>
      <c r="C272" s="554" t="s">
        <v>977</v>
      </c>
      <c r="D272" s="554" t="s">
        <v>51</v>
      </c>
      <c r="E272" s="554" t="s">
        <v>64</v>
      </c>
      <c r="F272" s="568">
        <v>85</v>
      </c>
      <c r="G272" s="585" t="str">
        <f t="shared" si="4"/>
        <v>Tốt</v>
      </c>
      <c r="H272" s="604"/>
    </row>
    <row r="273" spans="1:8" s="94" customFormat="1" x14ac:dyDescent="0.25">
      <c r="A273" s="405">
        <v>257</v>
      </c>
      <c r="B273" s="552" t="s">
        <v>5496</v>
      </c>
      <c r="C273" s="554" t="s">
        <v>978</v>
      </c>
      <c r="D273" s="554" t="s">
        <v>264</v>
      </c>
      <c r="E273" s="554" t="s">
        <v>23</v>
      </c>
      <c r="F273" s="568">
        <v>70</v>
      </c>
      <c r="G273" s="585" t="str">
        <f t="shared" si="4"/>
        <v>Khá</v>
      </c>
      <c r="H273" s="604"/>
    </row>
    <row r="274" spans="1:8" s="94" customFormat="1" x14ac:dyDescent="0.25">
      <c r="A274" s="405">
        <v>258</v>
      </c>
      <c r="B274" s="552" t="s">
        <v>5497</v>
      </c>
      <c r="C274" s="554" t="s">
        <v>979</v>
      </c>
      <c r="D274" s="554" t="s">
        <v>389</v>
      </c>
      <c r="E274" s="554" t="s">
        <v>137</v>
      </c>
      <c r="F274" s="568">
        <v>85</v>
      </c>
      <c r="G274" s="585" t="str">
        <f t="shared" si="4"/>
        <v>Tốt</v>
      </c>
      <c r="H274" s="604"/>
    </row>
    <row r="275" spans="1:8" s="94" customFormat="1" x14ac:dyDescent="0.25">
      <c r="A275" s="405">
        <v>259</v>
      </c>
      <c r="B275" s="552" t="s">
        <v>5498</v>
      </c>
      <c r="C275" s="554" t="s">
        <v>980</v>
      </c>
      <c r="D275" s="554" t="s">
        <v>1307</v>
      </c>
      <c r="E275" s="554" t="s">
        <v>66</v>
      </c>
      <c r="F275" s="568">
        <v>89</v>
      </c>
      <c r="G275" s="585" t="str">
        <f t="shared" si="4"/>
        <v>Tốt</v>
      </c>
      <c r="H275" s="696"/>
    </row>
    <row r="276" spans="1:8" s="94" customFormat="1" x14ac:dyDescent="0.25">
      <c r="A276" s="405">
        <v>260</v>
      </c>
      <c r="B276" s="552" t="s">
        <v>5499</v>
      </c>
      <c r="C276" s="554" t="s">
        <v>981</v>
      </c>
      <c r="D276" s="554" t="s">
        <v>48</v>
      </c>
      <c r="E276" s="554" t="s">
        <v>67</v>
      </c>
      <c r="F276" s="568">
        <v>79</v>
      </c>
      <c r="G276" s="585" t="str">
        <f t="shared" si="4"/>
        <v>Khá</v>
      </c>
      <c r="H276" s="696"/>
    </row>
    <row r="277" spans="1:8" s="94" customFormat="1" x14ac:dyDescent="0.25">
      <c r="A277" s="405">
        <v>261</v>
      </c>
      <c r="B277" s="552" t="s">
        <v>5500</v>
      </c>
      <c r="C277" s="554" t="s">
        <v>982</v>
      </c>
      <c r="D277" s="554" t="s">
        <v>18</v>
      </c>
      <c r="E277" s="554" t="s">
        <v>161</v>
      </c>
      <c r="F277" s="568">
        <v>88</v>
      </c>
      <c r="G277" s="585" t="str">
        <f t="shared" si="4"/>
        <v>Tốt</v>
      </c>
      <c r="H277" s="696"/>
    </row>
    <row r="278" spans="1:8" s="94" customFormat="1" x14ac:dyDescent="0.25">
      <c r="A278" s="405">
        <v>262</v>
      </c>
      <c r="B278" s="552" t="s">
        <v>5501</v>
      </c>
      <c r="C278" s="554" t="s">
        <v>983</v>
      </c>
      <c r="D278" s="554" t="s">
        <v>5749</v>
      </c>
      <c r="E278" s="554" t="s">
        <v>186</v>
      </c>
      <c r="F278" s="568">
        <v>90</v>
      </c>
      <c r="G278" s="585" t="str">
        <f t="shared" si="4"/>
        <v>Xuất sắc</v>
      </c>
      <c r="H278" s="696"/>
    </row>
    <row r="279" spans="1:8" s="94" customFormat="1" x14ac:dyDescent="0.25">
      <c r="A279" s="405">
        <v>263</v>
      </c>
      <c r="B279" s="552" t="s">
        <v>5502</v>
      </c>
      <c r="C279" s="554" t="s">
        <v>984</v>
      </c>
      <c r="D279" s="554" t="s">
        <v>1421</v>
      </c>
      <c r="E279" s="554" t="s">
        <v>24</v>
      </c>
      <c r="F279" s="568">
        <v>88</v>
      </c>
      <c r="G279" s="585" t="str">
        <f t="shared" si="4"/>
        <v>Tốt</v>
      </c>
      <c r="H279" s="604"/>
    </row>
    <row r="280" spans="1:8" s="94" customFormat="1" x14ac:dyDescent="0.25">
      <c r="A280" s="405">
        <v>264</v>
      </c>
      <c r="B280" s="552" t="s">
        <v>5503</v>
      </c>
      <c r="C280" s="554" t="s">
        <v>985</v>
      </c>
      <c r="D280" s="554" t="s">
        <v>79</v>
      </c>
      <c r="E280" s="554" t="s">
        <v>474</v>
      </c>
      <c r="F280" s="568">
        <v>89</v>
      </c>
      <c r="G280" s="585" t="str">
        <f t="shared" si="4"/>
        <v>Tốt</v>
      </c>
      <c r="H280" s="604"/>
    </row>
    <row r="281" spans="1:8" s="94" customFormat="1" x14ac:dyDescent="0.25">
      <c r="A281" s="405">
        <v>265</v>
      </c>
      <c r="B281" s="552" t="s">
        <v>5504</v>
      </c>
      <c r="C281" s="554" t="s">
        <v>986</v>
      </c>
      <c r="D281" s="554" t="s">
        <v>48</v>
      </c>
      <c r="E281" s="554" t="s">
        <v>70</v>
      </c>
      <c r="F281" s="568">
        <v>85</v>
      </c>
      <c r="G281" s="585" t="str">
        <f t="shared" si="4"/>
        <v>Tốt</v>
      </c>
      <c r="H281" s="696"/>
    </row>
    <row r="282" spans="1:8" s="94" customFormat="1" x14ac:dyDescent="0.25">
      <c r="B282" s="546"/>
      <c r="C282" s="572" t="s">
        <v>987</v>
      </c>
      <c r="D282" s="546"/>
      <c r="E282" s="546"/>
      <c r="F282" s="546"/>
      <c r="G282" s="546"/>
      <c r="H282" s="546"/>
    </row>
    <row r="283" spans="1:8" s="94" customFormat="1" x14ac:dyDescent="0.25">
      <c r="A283" s="405">
        <v>266</v>
      </c>
      <c r="B283" s="587">
        <v>1</v>
      </c>
      <c r="C283" s="546" t="s">
        <v>988</v>
      </c>
      <c r="D283" s="546" t="s">
        <v>144</v>
      </c>
      <c r="E283" s="546" t="s">
        <v>34</v>
      </c>
      <c r="F283" s="561">
        <v>88</v>
      </c>
      <c r="G283" s="585" t="str">
        <f t="shared" si="4"/>
        <v>Tốt</v>
      </c>
      <c r="H283" s="697"/>
    </row>
    <row r="284" spans="1:8" s="94" customFormat="1" x14ac:dyDescent="0.25">
      <c r="A284" s="405">
        <v>267</v>
      </c>
      <c r="B284" s="587">
        <v>2</v>
      </c>
      <c r="C284" s="546" t="s">
        <v>989</v>
      </c>
      <c r="D284" s="546" t="s">
        <v>990</v>
      </c>
      <c r="E284" s="546" t="s">
        <v>34</v>
      </c>
      <c r="F284" s="561">
        <v>80</v>
      </c>
      <c r="G284" s="585" t="str">
        <f t="shared" si="4"/>
        <v>Tốt</v>
      </c>
      <c r="H284" s="697"/>
    </row>
    <row r="285" spans="1:8" s="94" customFormat="1" x14ac:dyDescent="0.25">
      <c r="A285" s="405">
        <v>268</v>
      </c>
      <c r="B285" s="587">
        <v>3</v>
      </c>
      <c r="C285" s="546" t="s">
        <v>991</v>
      </c>
      <c r="D285" s="546" t="s">
        <v>18</v>
      </c>
      <c r="E285" s="546" t="s">
        <v>147</v>
      </c>
      <c r="F285" s="561">
        <v>85</v>
      </c>
      <c r="G285" s="585" t="str">
        <f t="shared" si="4"/>
        <v>Tốt</v>
      </c>
      <c r="H285" s="697"/>
    </row>
    <row r="286" spans="1:8" s="94" customFormat="1" x14ac:dyDescent="0.25">
      <c r="A286" s="405">
        <v>269</v>
      </c>
      <c r="B286" s="587">
        <v>4</v>
      </c>
      <c r="C286" s="546" t="s">
        <v>992</v>
      </c>
      <c r="D286" s="546" t="s">
        <v>264</v>
      </c>
      <c r="E286" s="546" t="s">
        <v>147</v>
      </c>
      <c r="F286" s="561">
        <v>85</v>
      </c>
      <c r="G286" s="585" t="str">
        <f t="shared" si="4"/>
        <v>Tốt</v>
      </c>
      <c r="H286" s="697"/>
    </row>
    <row r="287" spans="1:8" s="94" customFormat="1" x14ac:dyDescent="0.25">
      <c r="A287" s="405">
        <v>270</v>
      </c>
      <c r="B287" s="587">
        <v>5</v>
      </c>
      <c r="C287" s="546" t="s">
        <v>993</v>
      </c>
      <c r="D287" s="546" t="s">
        <v>994</v>
      </c>
      <c r="E287" s="546" t="s">
        <v>207</v>
      </c>
      <c r="F287" s="561">
        <v>92</v>
      </c>
      <c r="G287" s="585" t="str">
        <f t="shared" si="4"/>
        <v>Xuất sắc</v>
      </c>
      <c r="H287" s="697"/>
    </row>
    <row r="288" spans="1:8" s="94" customFormat="1" x14ac:dyDescent="0.25">
      <c r="A288" s="405">
        <v>271</v>
      </c>
      <c r="B288" s="587">
        <v>6</v>
      </c>
      <c r="C288" s="546" t="s">
        <v>995</v>
      </c>
      <c r="D288" s="546" t="s">
        <v>36</v>
      </c>
      <c r="E288" s="546" t="s">
        <v>37</v>
      </c>
      <c r="F288" s="561">
        <v>85</v>
      </c>
      <c r="G288" s="585" t="str">
        <f t="shared" si="4"/>
        <v>Tốt</v>
      </c>
      <c r="H288" s="697"/>
    </row>
    <row r="289" spans="1:8" s="94" customFormat="1" x14ac:dyDescent="0.25">
      <c r="A289" s="405">
        <v>272</v>
      </c>
      <c r="B289" s="587">
        <v>7</v>
      </c>
      <c r="C289" s="546" t="s">
        <v>996</v>
      </c>
      <c r="D289" s="546" t="s">
        <v>121</v>
      </c>
      <c r="E289" s="546" t="s">
        <v>6</v>
      </c>
      <c r="F289" s="561">
        <v>86</v>
      </c>
      <c r="G289" s="585" t="str">
        <f t="shared" si="4"/>
        <v>Tốt</v>
      </c>
      <c r="H289" s="697"/>
    </row>
    <row r="290" spans="1:8" s="94" customFormat="1" x14ac:dyDescent="0.25">
      <c r="A290" s="405">
        <v>273</v>
      </c>
      <c r="B290" s="587">
        <v>8</v>
      </c>
      <c r="C290" s="546" t="s">
        <v>997</v>
      </c>
      <c r="D290" s="546" t="s">
        <v>998</v>
      </c>
      <c r="E290" s="546" t="s">
        <v>178</v>
      </c>
      <c r="F290" s="561">
        <v>88</v>
      </c>
      <c r="G290" s="585" t="str">
        <f t="shared" si="4"/>
        <v>Tốt</v>
      </c>
      <c r="H290" s="697"/>
    </row>
    <row r="291" spans="1:8" s="94" customFormat="1" x14ac:dyDescent="0.25">
      <c r="A291" s="405">
        <v>274</v>
      </c>
      <c r="B291" s="587">
        <v>9</v>
      </c>
      <c r="C291" s="546" t="s">
        <v>999</v>
      </c>
      <c r="D291" s="546" t="s">
        <v>52</v>
      </c>
      <c r="E291" s="546" t="s">
        <v>7</v>
      </c>
      <c r="F291" s="561">
        <v>80</v>
      </c>
      <c r="G291" s="585" t="str">
        <f t="shared" si="4"/>
        <v>Tốt</v>
      </c>
      <c r="H291" s="697"/>
    </row>
    <row r="292" spans="1:8" s="94" customFormat="1" x14ac:dyDescent="0.25">
      <c r="A292" s="405">
        <v>275</v>
      </c>
      <c r="B292" s="587">
        <v>10</v>
      </c>
      <c r="C292" s="546" t="s">
        <v>1000</v>
      </c>
      <c r="D292" s="546" t="s">
        <v>95</v>
      </c>
      <c r="E292" s="546" t="s">
        <v>14</v>
      </c>
      <c r="F292" s="561">
        <v>92</v>
      </c>
      <c r="G292" s="585" t="str">
        <f t="shared" si="4"/>
        <v>Xuất sắc</v>
      </c>
      <c r="H292" s="697"/>
    </row>
    <row r="293" spans="1:8" s="94" customFormat="1" x14ac:dyDescent="0.25">
      <c r="A293" s="405">
        <v>276</v>
      </c>
      <c r="B293" s="587">
        <v>11</v>
      </c>
      <c r="C293" s="546" t="s">
        <v>1001</v>
      </c>
      <c r="D293" s="546" t="s">
        <v>80</v>
      </c>
      <c r="E293" s="546" t="s">
        <v>14</v>
      </c>
      <c r="F293" s="561">
        <v>90</v>
      </c>
      <c r="G293" s="585" t="str">
        <f t="shared" si="4"/>
        <v>Xuất sắc</v>
      </c>
      <c r="H293" s="697"/>
    </row>
    <row r="294" spans="1:8" s="94" customFormat="1" x14ac:dyDescent="0.25">
      <c r="A294" s="405">
        <v>277</v>
      </c>
      <c r="B294" s="587">
        <v>12</v>
      </c>
      <c r="C294" s="546" t="s">
        <v>1002</v>
      </c>
      <c r="D294" s="546" t="s">
        <v>89</v>
      </c>
      <c r="E294" s="546" t="s">
        <v>14</v>
      </c>
      <c r="F294" s="561">
        <v>80</v>
      </c>
      <c r="G294" s="585" t="str">
        <f t="shared" si="4"/>
        <v>Tốt</v>
      </c>
      <c r="H294" s="697"/>
    </row>
    <row r="295" spans="1:8" s="94" customFormat="1" x14ac:dyDescent="0.25">
      <c r="A295" s="405">
        <v>278</v>
      </c>
      <c r="B295" s="587">
        <v>13</v>
      </c>
      <c r="C295" s="546" t="s">
        <v>1003</v>
      </c>
      <c r="D295" s="546" t="s">
        <v>68</v>
      </c>
      <c r="E295" s="546" t="s">
        <v>42</v>
      </c>
      <c r="F295" s="561">
        <v>84</v>
      </c>
      <c r="G295" s="585" t="str">
        <f t="shared" si="4"/>
        <v>Tốt</v>
      </c>
      <c r="H295" s="697"/>
    </row>
    <row r="296" spans="1:8" s="94" customFormat="1" x14ac:dyDescent="0.25">
      <c r="A296" s="405">
        <v>279</v>
      </c>
      <c r="B296" s="587">
        <v>14</v>
      </c>
      <c r="C296" s="546" t="s">
        <v>1004</v>
      </c>
      <c r="D296" s="546" t="s">
        <v>60</v>
      </c>
      <c r="E296" s="546" t="s">
        <v>151</v>
      </c>
      <c r="F296" s="561">
        <v>90</v>
      </c>
      <c r="G296" s="585" t="str">
        <f t="shared" si="4"/>
        <v>Xuất sắc</v>
      </c>
      <c r="H296" s="697"/>
    </row>
    <row r="297" spans="1:8" s="94" customFormat="1" x14ac:dyDescent="0.25">
      <c r="A297" s="405">
        <v>280</v>
      </c>
      <c r="B297" s="587">
        <v>15</v>
      </c>
      <c r="C297" s="546" t="s">
        <v>1005</v>
      </c>
      <c r="D297" s="546" t="s">
        <v>385</v>
      </c>
      <c r="E297" s="546" t="s">
        <v>47</v>
      </c>
      <c r="F297" s="561">
        <v>90</v>
      </c>
      <c r="G297" s="585" t="str">
        <f t="shared" si="4"/>
        <v>Xuất sắc</v>
      </c>
      <c r="H297" s="697"/>
    </row>
    <row r="298" spans="1:8" s="94" customFormat="1" x14ac:dyDescent="0.25">
      <c r="A298" s="405">
        <v>281</v>
      </c>
      <c r="B298" s="587">
        <v>16</v>
      </c>
      <c r="C298" s="546" t="s">
        <v>1006</v>
      </c>
      <c r="D298" s="546" t="s">
        <v>1007</v>
      </c>
      <c r="E298" s="546" t="s">
        <v>47</v>
      </c>
      <c r="F298" s="561">
        <v>90</v>
      </c>
      <c r="G298" s="585" t="str">
        <f t="shared" si="4"/>
        <v>Xuất sắc</v>
      </c>
      <c r="H298" s="697"/>
    </row>
    <row r="299" spans="1:8" s="94" customFormat="1" x14ac:dyDescent="0.25">
      <c r="A299" s="405">
        <v>282</v>
      </c>
      <c r="B299" s="587">
        <v>17</v>
      </c>
      <c r="C299" s="546" t="s">
        <v>1008</v>
      </c>
      <c r="D299" s="546" t="s">
        <v>998</v>
      </c>
      <c r="E299" s="546" t="s">
        <v>255</v>
      </c>
      <c r="F299" s="561">
        <v>92</v>
      </c>
      <c r="G299" s="585" t="str">
        <f t="shared" si="4"/>
        <v>Xuất sắc</v>
      </c>
      <c r="H299" s="697"/>
    </row>
    <row r="300" spans="1:8" s="94" customFormat="1" x14ac:dyDescent="0.25">
      <c r="A300" s="405">
        <v>283</v>
      </c>
      <c r="B300" s="587">
        <v>18</v>
      </c>
      <c r="C300" s="546" t="s">
        <v>1009</v>
      </c>
      <c r="D300" s="546" t="s">
        <v>60</v>
      </c>
      <c r="E300" s="546" t="s">
        <v>15</v>
      </c>
      <c r="F300" s="561">
        <v>90</v>
      </c>
      <c r="G300" s="585" t="str">
        <f t="shared" si="4"/>
        <v>Xuất sắc</v>
      </c>
      <c r="H300" s="697"/>
    </row>
    <row r="301" spans="1:8" s="94" customFormat="1" x14ac:dyDescent="0.25">
      <c r="A301" s="405">
        <v>284</v>
      </c>
      <c r="B301" s="587">
        <v>19</v>
      </c>
      <c r="C301" s="546" t="s">
        <v>1010</v>
      </c>
      <c r="D301" s="546" t="s">
        <v>1011</v>
      </c>
      <c r="E301" s="546" t="s">
        <v>15</v>
      </c>
      <c r="F301" s="561">
        <v>93</v>
      </c>
      <c r="G301" s="585" t="str">
        <f t="shared" si="4"/>
        <v>Xuất sắc</v>
      </c>
      <c r="H301" s="697"/>
    </row>
    <row r="302" spans="1:8" s="94" customFormat="1" x14ac:dyDescent="0.25">
      <c r="A302" s="405">
        <v>285</v>
      </c>
      <c r="B302" s="587">
        <v>20</v>
      </c>
      <c r="C302" s="546" t="s">
        <v>1012</v>
      </c>
      <c r="D302" s="546" t="s">
        <v>18</v>
      </c>
      <c r="E302" s="546" t="s">
        <v>49</v>
      </c>
      <c r="F302" s="561">
        <v>80</v>
      </c>
      <c r="G302" s="585" t="str">
        <f t="shared" si="4"/>
        <v>Tốt</v>
      </c>
      <c r="H302" s="697"/>
    </row>
    <row r="303" spans="1:8" s="94" customFormat="1" x14ac:dyDescent="0.25">
      <c r="A303" s="405">
        <v>286</v>
      </c>
      <c r="B303" s="587">
        <v>21</v>
      </c>
      <c r="C303" s="546" t="s">
        <v>1013</v>
      </c>
      <c r="D303" s="546" t="s">
        <v>121</v>
      </c>
      <c r="E303" s="546" t="s">
        <v>49</v>
      </c>
      <c r="F303" s="561">
        <v>84</v>
      </c>
      <c r="G303" s="585" t="str">
        <f t="shared" si="4"/>
        <v>Tốt</v>
      </c>
      <c r="H303" s="697"/>
    </row>
    <row r="304" spans="1:8" s="94" customFormat="1" x14ac:dyDescent="0.25">
      <c r="A304" s="405">
        <v>287</v>
      </c>
      <c r="B304" s="587">
        <v>22</v>
      </c>
      <c r="C304" s="546" t="s">
        <v>1014</v>
      </c>
      <c r="D304" s="546" t="s">
        <v>48</v>
      </c>
      <c r="E304" s="546" t="s">
        <v>540</v>
      </c>
      <c r="F304" s="561">
        <v>90</v>
      </c>
      <c r="G304" s="585" t="str">
        <f t="shared" si="4"/>
        <v>Xuất sắc</v>
      </c>
      <c r="H304" s="697"/>
    </row>
    <row r="305" spans="1:8" s="94" customFormat="1" x14ac:dyDescent="0.25">
      <c r="A305" s="405">
        <v>288</v>
      </c>
      <c r="B305" s="587">
        <v>23</v>
      </c>
      <c r="C305" s="546" t="s">
        <v>1015</v>
      </c>
      <c r="D305" s="546" t="s">
        <v>83</v>
      </c>
      <c r="E305" s="546" t="s">
        <v>21</v>
      </c>
      <c r="F305" s="561">
        <v>84</v>
      </c>
      <c r="G305" s="585" t="str">
        <f t="shared" si="4"/>
        <v>Tốt</v>
      </c>
      <c r="H305" s="697"/>
    </row>
    <row r="306" spans="1:8" s="94" customFormat="1" x14ac:dyDescent="0.25">
      <c r="A306" s="405">
        <v>289</v>
      </c>
      <c r="B306" s="587">
        <v>24</v>
      </c>
      <c r="C306" s="546" t="s">
        <v>1016</v>
      </c>
      <c r="D306" s="546" t="s">
        <v>1017</v>
      </c>
      <c r="E306" s="546" t="s">
        <v>56</v>
      </c>
      <c r="F306" s="561">
        <v>90</v>
      </c>
      <c r="G306" s="585" t="str">
        <f t="shared" si="4"/>
        <v>Xuất sắc</v>
      </c>
      <c r="H306" s="697"/>
    </row>
    <row r="307" spans="1:8" s="94" customFormat="1" x14ac:dyDescent="0.25">
      <c r="A307" s="405">
        <v>290</v>
      </c>
      <c r="B307" s="587">
        <v>25</v>
      </c>
      <c r="C307" s="546" t="s">
        <v>1018</v>
      </c>
      <c r="D307" s="546" t="s">
        <v>131</v>
      </c>
      <c r="E307" s="546" t="s">
        <v>16</v>
      </c>
      <c r="F307" s="561">
        <v>68</v>
      </c>
      <c r="G307" s="585" t="str">
        <f t="shared" si="4"/>
        <v>Khá</v>
      </c>
      <c r="H307" s="589" t="s">
        <v>73</v>
      </c>
    </row>
    <row r="308" spans="1:8" s="94" customFormat="1" x14ac:dyDescent="0.25">
      <c r="A308" s="405">
        <v>291</v>
      </c>
      <c r="B308" s="587">
        <v>26</v>
      </c>
      <c r="C308" s="546" t="s">
        <v>1019</v>
      </c>
      <c r="D308" s="546" t="s">
        <v>268</v>
      </c>
      <c r="E308" s="546" t="s">
        <v>1020</v>
      </c>
      <c r="F308" s="561">
        <v>91</v>
      </c>
      <c r="G308" s="585" t="str">
        <f t="shared" si="4"/>
        <v>Xuất sắc</v>
      </c>
      <c r="H308" s="697"/>
    </row>
    <row r="309" spans="1:8" s="94" customFormat="1" x14ac:dyDescent="0.25">
      <c r="A309" s="405">
        <v>292</v>
      </c>
      <c r="B309" s="587">
        <v>27</v>
      </c>
      <c r="C309" s="546" t="s">
        <v>1021</v>
      </c>
      <c r="D309" s="546" t="s">
        <v>175</v>
      </c>
      <c r="E309" s="546" t="s">
        <v>57</v>
      </c>
      <c r="F309" s="561">
        <v>91</v>
      </c>
      <c r="G309" s="585" t="str">
        <f t="shared" si="4"/>
        <v>Xuất sắc</v>
      </c>
      <c r="H309" s="697"/>
    </row>
    <row r="310" spans="1:8" s="94" customFormat="1" x14ac:dyDescent="0.25">
      <c r="A310" s="405">
        <v>293</v>
      </c>
      <c r="B310" s="587">
        <v>28</v>
      </c>
      <c r="C310" s="546" t="s">
        <v>1022</v>
      </c>
      <c r="D310" s="546" t="s">
        <v>1023</v>
      </c>
      <c r="E310" s="546" t="s">
        <v>266</v>
      </c>
      <c r="F310" s="561">
        <v>96</v>
      </c>
      <c r="G310" s="585" t="str">
        <f t="shared" si="4"/>
        <v>Xuất sắc</v>
      </c>
      <c r="H310" s="697"/>
    </row>
    <row r="311" spans="1:8" s="94" customFormat="1" x14ac:dyDescent="0.25">
      <c r="A311" s="405">
        <v>294</v>
      </c>
      <c r="B311" s="587">
        <v>29</v>
      </c>
      <c r="C311" s="546" t="s">
        <v>1024</v>
      </c>
      <c r="D311" s="546" t="s">
        <v>1025</v>
      </c>
      <c r="E311" s="546" t="s">
        <v>8</v>
      </c>
      <c r="F311" s="561">
        <v>90</v>
      </c>
      <c r="G311" s="585" t="str">
        <f t="shared" si="4"/>
        <v>Xuất sắc</v>
      </c>
      <c r="H311" s="697"/>
    </row>
    <row r="312" spans="1:8" s="94" customFormat="1" x14ac:dyDescent="0.25">
      <c r="A312" s="405">
        <v>295</v>
      </c>
      <c r="B312" s="587">
        <v>30</v>
      </c>
      <c r="C312" s="546" t="s">
        <v>1026</v>
      </c>
      <c r="D312" s="546" t="s">
        <v>89</v>
      </c>
      <c r="E312" s="546" t="s">
        <v>1027</v>
      </c>
      <c r="F312" s="561">
        <v>84</v>
      </c>
      <c r="G312" s="585" t="str">
        <f t="shared" si="4"/>
        <v>Tốt</v>
      </c>
      <c r="H312" s="697"/>
    </row>
    <row r="313" spans="1:8" s="94" customFormat="1" x14ac:dyDescent="0.25">
      <c r="A313" s="405">
        <v>296</v>
      </c>
      <c r="B313" s="587">
        <v>31</v>
      </c>
      <c r="C313" s="546" t="s">
        <v>1028</v>
      </c>
      <c r="D313" s="546" t="s">
        <v>36</v>
      </c>
      <c r="E313" s="546" t="s">
        <v>86</v>
      </c>
      <c r="F313" s="561">
        <v>90</v>
      </c>
      <c r="G313" s="585" t="str">
        <f t="shared" si="4"/>
        <v>Xuất sắc</v>
      </c>
      <c r="H313" s="697"/>
    </row>
    <row r="314" spans="1:8" s="94" customFormat="1" x14ac:dyDescent="0.25">
      <c r="A314" s="405">
        <v>297</v>
      </c>
      <c r="B314" s="587">
        <v>32</v>
      </c>
      <c r="C314" s="546" t="s">
        <v>1029</v>
      </c>
      <c r="D314" s="546" t="s">
        <v>1030</v>
      </c>
      <c r="E314" s="546" t="s">
        <v>22</v>
      </c>
      <c r="F314" s="561">
        <v>86</v>
      </c>
      <c r="G314" s="585" t="str">
        <f t="shared" si="4"/>
        <v>Tốt</v>
      </c>
      <c r="H314" s="697"/>
    </row>
    <row r="315" spans="1:8" s="94" customFormat="1" x14ac:dyDescent="0.25">
      <c r="A315" s="405">
        <v>298</v>
      </c>
      <c r="B315" s="587">
        <v>33</v>
      </c>
      <c r="C315" s="546" t="s">
        <v>1031</v>
      </c>
      <c r="D315" s="546" t="s">
        <v>46</v>
      </c>
      <c r="E315" s="546" t="s">
        <v>820</v>
      </c>
      <c r="F315" s="561">
        <v>84</v>
      </c>
      <c r="G315" s="585" t="str">
        <f t="shared" si="4"/>
        <v>Tốt</v>
      </c>
      <c r="H315" s="697"/>
    </row>
    <row r="316" spans="1:8" s="94" customFormat="1" x14ac:dyDescent="0.25">
      <c r="A316" s="405">
        <v>299</v>
      </c>
      <c r="B316" s="587">
        <v>34</v>
      </c>
      <c r="C316" s="546" t="s">
        <v>1032</v>
      </c>
      <c r="D316" s="546" t="s">
        <v>1033</v>
      </c>
      <c r="E316" s="546" t="s">
        <v>182</v>
      </c>
      <c r="F316" s="561">
        <v>83</v>
      </c>
      <c r="G316" s="585" t="str">
        <f t="shared" si="4"/>
        <v>Tốt</v>
      </c>
      <c r="H316" s="697"/>
    </row>
    <row r="317" spans="1:8" s="94" customFormat="1" x14ac:dyDescent="0.25">
      <c r="A317" s="405">
        <v>300</v>
      </c>
      <c r="B317" s="587">
        <v>35</v>
      </c>
      <c r="C317" s="546" t="s">
        <v>1034</v>
      </c>
      <c r="D317" s="546" t="s">
        <v>164</v>
      </c>
      <c r="E317" s="546" t="s">
        <v>182</v>
      </c>
      <c r="F317" s="561">
        <v>85</v>
      </c>
      <c r="G317" s="585" t="str">
        <f t="shared" si="4"/>
        <v>Tốt</v>
      </c>
      <c r="H317" s="697"/>
    </row>
    <row r="318" spans="1:8" s="94" customFormat="1" x14ac:dyDescent="0.25">
      <c r="A318" s="405">
        <v>301</v>
      </c>
      <c r="B318" s="587">
        <v>36</v>
      </c>
      <c r="C318" s="546" t="s">
        <v>1035</v>
      </c>
      <c r="D318" s="546" t="s">
        <v>1036</v>
      </c>
      <c r="E318" s="546" t="s">
        <v>182</v>
      </c>
      <c r="F318" s="561">
        <v>89</v>
      </c>
      <c r="G318" s="585" t="str">
        <f t="shared" si="4"/>
        <v>Tốt</v>
      </c>
      <c r="H318" s="697"/>
    </row>
    <row r="319" spans="1:8" s="94" customFormat="1" x14ac:dyDescent="0.25">
      <c r="A319" s="405">
        <v>302</v>
      </c>
      <c r="B319" s="587">
        <v>37</v>
      </c>
      <c r="C319" s="546" t="s">
        <v>1037</v>
      </c>
      <c r="D319" s="546" t="s">
        <v>92</v>
      </c>
      <c r="E319" s="546" t="s">
        <v>26</v>
      </c>
      <c r="F319" s="561">
        <v>92</v>
      </c>
      <c r="G319" s="585" t="str">
        <f t="shared" si="4"/>
        <v>Xuất sắc</v>
      </c>
      <c r="H319" s="697"/>
    </row>
    <row r="320" spans="1:8" s="94" customFormat="1" x14ac:dyDescent="0.25">
      <c r="A320" s="405">
        <v>303</v>
      </c>
      <c r="B320" s="587">
        <v>38</v>
      </c>
      <c r="C320" s="546" t="s">
        <v>1038</v>
      </c>
      <c r="D320" s="546" t="s">
        <v>1039</v>
      </c>
      <c r="E320" s="546" t="s">
        <v>212</v>
      </c>
      <c r="F320" s="561">
        <v>86</v>
      </c>
      <c r="G320" s="585" t="str">
        <f t="shared" si="4"/>
        <v>Tốt</v>
      </c>
      <c r="H320" s="697"/>
    </row>
    <row r="321" spans="1:8" s="94" customFormat="1" x14ac:dyDescent="0.25">
      <c r="A321" s="405">
        <v>304</v>
      </c>
      <c r="B321" s="587">
        <v>39</v>
      </c>
      <c r="C321" s="546" t="s">
        <v>1040</v>
      </c>
      <c r="D321" s="546" t="s">
        <v>1041</v>
      </c>
      <c r="E321" s="546" t="s">
        <v>227</v>
      </c>
      <c r="F321" s="561">
        <v>83</v>
      </c>
      <c r="G321" s="585" t="str">
        <f t="shared" si="4"/>
        <v>Tốt</v>
      </c>
      <c r="H321" s="697"/>
    </row>
    <row r="322" spans="1:8" s="94" customFormat="1" x14ac:dyDescent="0.25">
      <c r="A322" s="405">
        <v>305</v>
      </c>
      <c r="B322" s="587">
        <v>40</v>
      </c>
      <c r="C322" s="546" t="s">
        <v>1042</v>
      </c>
      <c r="D322" s="546" t="s">
        <v>253</v>
      </c>
      <c r="E322" s="546" t="s">
        <v>88</v>
      </c>
      <c r="F322" s="561">
        <v>95</v>
      </c>
      <c r="G322" s="585" t="str">
        <f t="shared" si="4"/>
        <v>Xuất sắc</v>
      </c>
      <c r="H322" s="697"/>
    </row>
    <row r="323" spans="1:8" s="94" customFormat="1" x14ac:dyDescent="0.25">
      <c r="A323" s="405">
        <v>306</v>
      </c>
      <c r="B323" s="587">
        <v>41</v>
      </c>
      <c r="C323" s="546" t="s">
        <v>1043</v>
      </c>
      <c r="D323" s="546" t="s">
        <v>410</v>
      </c>
      <c r="E323" s="546" t="s">
        <v>62</v>
      </c>
      <c r="F323" s="561">
        <v>81</v>
      </c>
      <c r="G323" s="585" t="str">
        <f t="shared" ref="G323:G371" si="5">IF(F323&gt;=90,"Xuất sắc",IF(F323&gt;=80,"Tốt",IF(F323&gt;=65,"Khá",IF(F323&gt;=50,"Trung bình",IF(F323&gt;=35,"Yếu","Kém")))))</f>
        <v>Tốt</v>
      </c>
      <c r="H323" s="697"/>
    </row>
    <row r="324" spans="1:8" s="94" customFormat="1" x14ac:dyDescent="0.25">
      <c r="A324" s="405">
        <v>307</v>
      </c>
      <c r="B324" s="587">
        <v>42</v>
      </c>
      <c r="C324" s="546" t="s">
        <v>1044</v>
      </c>
      <c r="D324" s="546" t="s">
        <v>422</v>
      </c>
      <c r="E324" s="546" t="s">
        <v>90</v>
      </c>
      <c r="F324" s="561">
        <v>91</v>
      </c>
      <c r="G324" s="585" t="str">
        <f t="shared" si="5"/>
        <v>Xuất sắc</v>
      </c>
      <c r="H324" s="697"/>
    </row>
    <row r="325" spans="1:8" s="94" customFormat="1" x14ac:dyDescent="0.25">
      <c r="A325" s="405">
        <v>308</v>
      </c>
      <c r="B325" s="587">
        <v>43</v>
      </c>
      <c r="C325" s="546" t="s">
        <v>1045</v>
      </c>
      <c r="D325" s="546" t="s">
        <v>18</v>
      </c>
      <c r="E325" s="546" t="s">
        <v>17</v>
      </c>
      <c r="F325" s="584">
        <v>64</v>
      </c>
      <c r="G325" s="585" t="str">
        <f t="shared" si="5"/>
        <v>Trung bình</v>
      </c>
      <c r="H325" s="584" t="s">
        <v>73</v>
      </c>
    </row>
    <row r="326" spans="1:8" s="94" customFormat="1" x14ac:dyDescent="0.25">
      <c r="A326" s="405">
        <v>309</v>
      </c>
      <c r="B326" s="587">
        <v>44</v>
      </c>
      <c r="C326" s="546" t="s">
        <v>1046</v>
      </c>
      <c r="D326" s="546" t="s">
        <v>116</v>
      </c>
      <c r="E326" s="546" t="s">
        <v>17</v>
      </c>
      <c r="F326" s="561">
        <v>88</v>
      </c>
      <c r="G326" s="585" t="str">
        <f t="shared" si="5"/>
        <v>Tốt</v>
      </c>
      <c r="H326" s="697"/>
    </row>
    <row r="327" spans="1:8" s="94" customFormat="1" x14ac:dyDescent="0.25">
      <c r="A327" s="405">
        <v>310</v>
      </c>
      <c r="B327" s="587">
        <v>45</v>
      </c>
      <c r="C327" s="546" t="s">
        <v>1047</v>
      </c>
      <c r="D327" s="546" t="s">
        <v>96</v>
      </c>
      <c r="E327" s="546" t="s">
        <v>64</v>
      </c>
      <c r="F327" s="561">
        <v>90</v>
      </c>
      <c r="G327" s="585" t="str">
        <f t="shared" si="5"/>
        <v>Xuất sắc</v>
      </c>
      <c r="H327" s="697"/>
    </row>
    <row r="328" spans="1:8" s="94" customFormat="1" x14ac:dyDescent="0.25">
      <c r="A328" s="405">
        <v>311</v>
      </c>
      <c r="B328" s="587">
        <v>46</v>
      </c>
      <c r="C328" s="546" t="s">
        <v>1048</v>
      </c>
      <c r="D328" s="546" t="s">
        <v>87</v>
      </c>
      <c r="E328" s="546" t="s">
        <v>184</v>
      </c>
      <c r="F328" s="561">
        <v>90</v>
      </c>
      <c r="G328" s="585" t="str">
        <f t="shared" si="5"/>
        <v>Xuất sắc</v>
      </c>
      <c r="H328" s="697"/>
    </row>
    <row r="329" spans="1:8" s="94" customFormat="1" x14ac:dyDescent="0.25">
      <c r="A329" s="405">
        <v>312</v>
      </c>
      <c r="B329" s="587">
        <v>47</v>
      </c>
      <c r="C329" s="546" t="s">
        <v>1049</v>
      </c>
      <c r="D329" s="546" t="s">
        <v>125</v>
      </c>
      <c r="E329" s="546" t="s">
        <v>66</v>
      </c>
      <c r="F329" s="561">
        <v>88</v>
      </c>
      <c r="G329" s="585" t="str">
        <f t="shared" si="5"/>
        <v>Tốt</v>
      </c>
      <c r="H329" s="697"/>
    </row>
    <row r="330" spans="1:8" s="94" customFormat="1" x14ac:dyDescent="0.25">
      <c r="A330" s="405">
        <v>313</v>
      </c>
      <c r="B330" s="587">
        <v>48</v>
      </c>
      <c r="C330" s="546" t="s">
        <v>1050</v>
      </c>
      <c r="D330" s="546" t="s">
        <v>1051</v>
      </c>
      <c r="E330" s="546" t="s">
        <v>12</v>
      </c>
      <c r="F330" s="561">
        <v>88</v>
      </c>
      <c r="G330" s="585" t="str">
        <f t="shared" si="5"/>
        <v>Tốt</v>
      </c>
      <c r="H330" s="697"/>
    </row>
    <row r="331" spans="1:8" s="1" customFormat="1" x14ac:dyDescent="0.25">
      <c r="A331" s="698">
        <v>314</v>
      </c>
      <c r="B331" s="712">
        <v>49</v>
      </c>
      <c r="C331" s="713" t="s">
        <v>1052</v>
      </c>
      <c r="D331" s="713" t="s">
        <v>1053</v>
      </c>
      <c r="E331" s="713" t="s">
        <v>139</v>
      </c>
      <c r="F331" s="709" t="s">
        <v>398</v>
      </c>
      <c r="G331" s="710"/>
      <c r="H331" s="712" t="s">
        <v>5750</v>
      </c>
    </row>
    <row r="332" spans="1:8" s="94" customFormat="1" x14ac:dyDescent="0.25">
      <c r="A332" s="405">
        <v>315</v>
      </c>
      <c r="B332" s="587">
        <v>50</v>
      </c>
      <c r="C332" s="546" t="s">
        <v>1054</v>
      </c>
      <c r="D332" s="546" t="s">
        <v>205</v>
      </c>
      <c r="E332" s="546" t="s">
        <v>24</v>
      </c>
      <c r="F332" s="561">
        <v>81</v>
      </c>
      <c r="G332" s="585" t="str">
        <f t="shared" si="5"/>
        <v>Tốt</v>
      </c>
      <c r="H332" s="697"/>
    </row>
    <row r="333" spans="1:8" s="94" customFormat="1" x14ac:dyDescent="0.25">
      <c r="A333" s="405">
        <v>316</v>
      </c>
      <c r="B333" s="587">
        <v>51</v>
      </c>
      <c r="C333" s="546" t="s">
        <v>1055</v>
      </c>
      <c r="D333" s="546" t="s">
        <v>1056</v>
      </c>
      <c r="E333" s="546" t="s">
        <v>24</v>
      </c>
      <c r="F333" s="561">
        <v>93</v>
      </c>
      <c r="G333" s="585" t="str">
        <f t="shared" si="5"/>
        <v>Xuất sắc</v>
      </c>
      <c r="H333" s="697"/>
    </row>
    <row r="334" spans="1:8" s="94" customFormat="1" x14ac:dyDescent="0.25">
      <c r="A334" s="405">
        <v>317</v>
      </c>
      <c r="B334" s="587">
        <v>52</v>
      </c>
      <c r="C334" s="546" t="s">
        <v>1057</v>
      </c>
      <c r="D334" s="546" t="s">
        <v>1058</v>
      </c>
      <c r="E334" s="546" t="s">
        <v>141</v>
      </c>
      <c r="F334" s="561">
        <v>90</v>
      </c>
      <c r="G334" s="585" t="str">
        <f t="shared" si="5"/>
        <v>Xuất sắc</v>
      </c>
      <c r="H334" s="697"/>
    </row>
    <row r="335" spans="1:8" s="94" customFormat="1" x14ac:dyDescent="0.25">
      <c r="A335" s="405">
        <v>318</v>
      </c>
      <c r="B335" s="587">
        <v>53</v>
      </c>
      <c r="C335" s="588" t="s">
        <v>5751</v>
      </c>
      <c r="D335" s="588" t="s">
        <v>5432</v>
      </c>
      <c r="E335" s="588" t="s">
        <v>193</v>
      </c>
      <c r="F335" s="561">
        <v>86</v>
      </c>
      <c r="G335" s="585" t="str">
        <f t="shared" si="5"/>
        <v>Tốt</v>
      </c>
      <c r="H335" s="584" t="s">
        <v>5752</v>
      </c>
    </row>
    <row r="336" spans="1:8" s="94" customFormat="1" x14ac:dyDescent="0.25">
      <c r="A336" s="405">
        <v>319</v>
      </c>
      <c r="B336" s="587">
        <v>54</v>
      </c>
      <c r="C336" s="588" t="s">
        <v>5753</v>
      </c>
      <c r="D336" s="588" t="s">
        <v>267</v>
      </c>
      <c r="E336" s="588" t="s">
        <v>8</v>
      </c>
      <c r="F336" s="561">
        <v>90</v>
      </c>
      <c r="G336" s="585" t="str">
        <f t="shared" si="5"/>
        <v>Xuất sắc</v>
      </c>
      <c r="H336" s="584" t="s">
        <v>5752</v>
      </c>
    </row>
    <row r="337" spans="1:8" s="94" customFormat="1" x14ac:dyDescent="0.25">
      <c r="A337" s="405">
        <v>320</v>
      </c>
      <c r="B337" s="587">
        <v>55</v>
      </c>
      <c r="C337" s="588" t="s">
        <v>5754</v>
      </c>
      <c r="D337" s="588" t="s">
        <v>103</v>
      </c>
      <c r="E337" s="588" t="s">
        <v>42</v>
      </c>
      <c r="F337" s="561">
        <v>90</v>
      </c>
      <c r="G337" s="585" t="str">
        <f t="shared" si="5"/>
        <v>Xuất sắc</v>
      </c>
      <c r="H337" s="584" t="s">
        <v>5752</v>
      </c>
    </row>
    <row r="338" spans="1:8" s="94" customFormat="1" x14ac:dyDescent="0.25">
      <c r="A338" s="405">
        <v>321</v>
      </c>
      <c r="B338" s="587">
        <v>56</v>
      </c>
      <c r="C338" s="588" t="s">
        <v>5755</v>
      </c>
      <c r="D338" s="588" t="s">
        <v>4411</v>
      </c>
      <c r="E338" s="588" t="s">
        <v>8</v>
      </c>
      <c r="F338" s="561">
        <v>89</v>
      </c>
      <c r="G338" s="585" t="str">
        <f t="shared" si="5"/>
        <v>Tốt</v>
      </c>
      <c r="H338" s="584" t="s">
        <v>5752</v>
      </c>
    </row>
    <row r="339" spans="1:8" s="94" customFormat="1" x14ac:dyDescent="0.25">
      <c r="B339" s="589"/>
      <c r="C339" s="590" t="s">
        <v>5756</v>
      </c>
      <c r="D339" s="588"/>
      <c r="E339" s="588"/>
      <c r="F339" s="561"/>
      <c r="G339" s="584"/>
      <c r="H339" s="584"/>
    </row>
    <row r="340" spans="1:8" s="94" customFormat="1" x14ac:dyDescent="0.25">
      <c r="A340" s="405">
        <v>322</v>
      </c>
      <c r="B340" s="547">
        <v>1</v>
      </c>
      <c r="C340" s="591" t="s">
        <v>584</v>
      </c>
      <c r="D340" s="591" t="s">
        <v>585</v>
      </c>
      <c r="E340" s="591" t="s">
        <v>34</v>
      </c>
      <c r="F340" s="592">
        <v>87</v>
      </c>
      <c r="G340" s="585" t="str">
        <f t="shared" si="5"/>
        <v>Tốt</v>
      </c>
      <c r="H340" s="672"/>
    </row>
    <row r="341" spans="1:8" s="94" customFormat="1" x14ac:dyDescent="0.25">
      <c r="A341" s="405">
        <v>323</v>
      </c>
      <c r="B341" s="552" t="s">
        <v>5448</v>
      </c>
      <c r="C341" s="591" t="s">
        <v>586</v>
      </c>
      <c r="D341" s="591" t="s">
        <v>587</v>
      </c>
      <c r="E341" s="591" t="s">
        <v>34</v>
      </c>
      <c r="F341" s="592">
        <v>91</v>
      </c>
      <c r="G341" s="585" t="str">
        <f t="shared" si="5"/>
        <v>Xuất sắc</v>
      </c>
      <c r="H341" s="672"/>
    </row>
    <row r="342" spans="1:8" s="94" customFormat="1" x14ac:dyDescent="0.25">
      <c r="A342" s="405">
        <v>324</v>
      </c>
      <c r="B342" s="552" t="s">
        <v>5450</v>
      </c>
      <c r="C342" s="591" t="s">
        <v>588</v>
      </c>
      <c r="D342" s="591" t="s">
        <v>589</v>
      </c>
      <c r="E342" s="591" t="s">
        <v>6</v>
      </c>
      <c r="F342" s="592">
        <v>90</v>
      </c>
      <c r="G342" s="585" t="str">
        <f t="shared" si="5"/>
        <v>Xuất sắc</v>
      </c>
      <c r="H342" s="672"/>
    </row>
    <row r="343" spans="1:8" s="94" customFormat="1" x14ac:dyDescent="0.25">
      <c r="A343" s="405">
        <v>325</v>
      </c>
      <c r="B343" s="547" t="s">
        <v>5451</v>
      </c>
      <c r="C343" s="591" t="s">
        <v>590</v>
      </c>
      <c r="D343" s="591" t="s">
        <v>591</v>
      </c>
      <c r="E343" s="591" t="s">
        <v>14</v>
      </c>
      <c r="F343" s="592">
        <v>91</v>
      </c>
      <c r="G343" s="585" t="str">
        <f t="shared" si="5"/>
        <v>Xuất sắc</v>
      </c>
      <c r="H343" s="672"/>
    </row>
    <row r="344" spans="1:8" s="94" customFormat="1" x14ac:dyDescent="0.25">
      <c r="A344" s="405">
        <v>326</v>
      </c>
      <c r="B344" s="547" t="s">
        <v>5452</v>
      </c>
      <c r="C344" s="591" t="s">
        <v>592</v>
      </c>
      <c r="D344" s="591" t="s">
        <v>449</v>
      </c>
      <c r="E344" s="591" t="s">
        <v>14</v>
      </c>
      <c r="F344" s="592">
        <v>90</v>
      </c>
      <c r="G344" s="585" t="str">
        <f t="shared" si="5"/>
        <v>Xuất sắc</v>
      </c>
      <c r="H344" s="672"/>
    </row>
    <row r="345" spans="1:8" s="94" customFormat="1" ht="15.6" customHeight="1" x14ac:dyDescent="0.25">
      <c r="A345" s="405">
        <v>327</v>
      </c>
      <c r="B345" s="547" t="s">
        <v>5453</v>
      </c>
      <c r="C345" s="593" t="s">
        <v>593</v>
      </c>
      <c r="D345" s="593" t="s">
        <v>419</v>
      </c>
      <c r="E345" s="593" t="s">
        <v>104</v>
      </c>
      <c r="F345" s="594">
        <v>100</v>
      </c>
      <c r="G345" s="595" t="str">
        <f t="shared" si="5"/>
        <v>Xuất sắc</v>
      </c>
      <c r="H345" s="596"/>
    </row>
    <row r="346" spans="1:8" s="94" customFormat="1" x14ac:dyDescent="0.25">
      <c r="A346" s="405">
        <v>328</v>
      </c>
      <c r="B346" s="547" t="s">
        <v>5454</v>
      </c>
      <c r="C346" s="591" t="s">
        <v>594</v>
      </c>
      <c r="D346" s="591" t="s">
        <v>595</v>
      </c>
      <c r="E346" s="591" t="s">
        <v>15</v>
      </c>
      <c r="F346" s="592">
        <v>80</v>
      </c>
      <c r="G346" s="585" t="str">
        <f t="shared" si="5"/>
        <v>Tốt</v>
      </c>
      <c r="H346" s="596"/>
    </row>
    <row r="347" spans="1:8" s="94" customFormat="1" x14ac:dyDescent="0.25">
      <c r="A347" s="405">
        <v>329</v>
      </c>
      <c r="B347" s="547" t="s">
        <v>5455</v>
      </c>
      <c r="C347" s="591" t="s">
        <v>596</v>
      </c>
      <c r="D347" s="591" t="s">
        <v>597</v>
      </c>
      <c r="E347" s="591" t="s">
        <v>81</v>
      </c>
      <c r="F347" s="592">
        <v>81</v>
      </c>
      <c r="G347" s="585" t="str">
        <f t="shared" si="5"/>
        <v>Tốt</v>
      </c>
      <c r="H347" s="596"/>
    </row>
    <row r="348" spans="1:8" s="94" customFormat="1" ht="17.45" customHeight="1" x14ac:dyDescent="0.25">
      <c r="A348" s="405">
        <v>330</v>
      </c>
      <c r="B348" s="547" t="s">
        <v>5456</v>
      </c>
      <c r="C348" s="593" t="s">
        <v>598</v>
      </c>
      <c r="D348" s="593" t="s">
        <v>599</v>
      </c>
      <c r="E348" s="593" t="s">
        <v>21</v>
      </c>
      <c r="F348" s="594">
        <v>99</v>
      </c>
      <c r="G348" s="595" t="str">
        <f t="shared" si="5"/>
        <v>Xuất sắc</v>
      </c>
      <c r="H348" s="596"/>
    </row>
    <row r="349" spans="1:8" s="94" customFormat="1" x14ac:dyDescent="0.25">
      <c r="A349" s="405">
        <v>331</v>
      </c>
      <c r="B349" s="547" t="s">
        <v>5457</v>
      </c>
      <c r="C349" s="591" t="s">
        <v>600</v>
      </c>
      <c r="D349" s="591" t="s">
        <v>19</v>
      </c>
      <c r="E349" s="591" t="s">
        <v>21</v>
      </c>
      <c r="F349" s="592">
        <v>84</v>
      </c>
      <c r="G349" s="585" t="str">
        <f t="shared" si="5"/>
        <v>Tốt</v>
      </c>
      <c r="H349" s="596"/>
    </row>
    <row r="350" spans="1:8" s="94" customFormat="1" x14ac:dyDescent="0.25">
      <c r="A350" s="405">
        <v>332</v>
      </c>
      <c r="B350" s="547" t="s">
        <v>5458</v>
      </c>
      <c r="C350" s="591" t="s">
        <v>601</v>
      </c>
      <c r="D350" s="591" t="s">
        <v>253</v>
      </c>
      <c r="E350" s="591" t="s">
        <v>21</v>
      </c>
      <c r="F350" s="592">
        <v>82</v>
      </c>
      <c r="G350" s="585" t="str">
        <f t="shared" si="5"/>
        <v>Tốt</v>
      </c>
      <c r="H350" s="596"/>
    </row>
    <row r="351" spans="1:8" s="94" customFormat="1" x14ac:dyDescent="0.25">
      <c r="A351" s="405">
        <v>333</v>
      </c>
      <c r="B351" s="547" t="s">
        <v>5459</v>
      </c>
      <c r="C351" s="591" t="s">
        <v>602</v>
      </c>
      <c r="D351" s="591" t="s">
        <v>80</v>
      </c>
      <c r="E351" s="591" t="s">
        <v>56</v>
      </c>
      <c r="F351" s="592">
        <v>76</v>
      </c>
      <c r="G351" s="585" t="str">
        <f t="shared" si="5"/>
        <v>Khá</v>
      </c>
      <c r="H351" s="596"/>
    </row>
    <row r="352" spans="1:8" s="94" customFormat="1" x14ac:dyDescent="0.25">
      <c r="A352" s="405">
        <v>334</v>
      </c>
      <c r="B352" s="547" t="s">
        <v>5461</v>
      </c>
      <c r="C352" s="591" t="s">
        <v>603</v>
      </c>
      <c r="D352" s="591" t="s">
        <v>59</v>
      </c>
      <c r="E352" s="591" t="s">
        <v>8</v>
      </c>
      <c r="F352" s="592">
        <v>96</v>
      </c>
      <c r="G352" s="585" t="str">
        <f t="shared" si="5"/>
        <v>Xuất sắc</v>
      </c>
      <c r="H352" s="596"/>
    </row>
    <row r="353" spans="1:11" s="94" customFormat="1" x14ac:dyDescent="0.25">
      <c r="A353" s="405">
        <v>335</v>
      </c>
      <c r="B353" s="547" t="s">
        <v>5462</v>
      </c>
      <c r="C353" s="593" t="s">
        <v>604</v>
      </c>
      <c r="D353" s="593" t="s">
        <v>605</v>
      </c>
      <c r="E353" s="593" t="s">
        <v>296</v>
      </c>
      <c r="F353" s="594">
        <v>90</v>
      </c>
      <c r="G353" s="585" t="str">
        <f t="shared" si="5"/>
        <v>Xuất sắc</v>
      </c>
      <c r="H353" s="596"/>
    </row>
    <row r="354" spans="1:11" s="94" customFormat="1" ht="14.45" customHeight="1" x14ac:dyDescent="0.25">
      <c r="A354" s="405">
        <v>336</v>
      </c>
      <c r="B354" s="547" t="s">
        <v>5463</v>
      </c>
      <c r="C354" s="593" t="s">
        <v>606</v>
      </c>
      <c r="D354" s="593" t="s">
        <v>489</v>
      </c>
      <c r="E354" s="593" t="s">
        <v>447</v>
      </c>
      <c r="F354" s="594">
        <v>100</v>
      </c>
      <c r="G354" s="594" t="str">
        <f t="shared" si="5"/>
        <v>Xuất sắc</v>
      </c>
      <c r="H354" s="596"/>
    </row>
    <row r="355" spans="1:11" s="94" customFormat="1" ht="15.6" customHeight="1" x14ac:dyDescent="0.25">
      <c r="A355" s="405">
        <v>337</v>
      </c>
      <c r="B355" s="547" t="s">
        <v>5464</v>
      </c>
      <c r="C355" s="593" t="s">
        <v>607</v>
      </c>
      <c r="D355" s="593" t="s">
        <v>608</v>
      </c>
      <c r="E355" s="593" t="s">
        <v>25</v>
      </c>
      <c r="F355" s="594">
        <v>100</v>
      </c>
      <c r="G355" s="594" t="str">
        <f t="shared" si="5"/>
        <v>Xuất sắc</v>
      </c>
      <c r="H355" s="596"/>
    </row>
    <row r="356" spans="1:11" s="94" customFormat="1" x14ac:dyDescent="0.25">
      <c r="A356" s="405">
        <v>338</v>
      </c>
      <c r="B356" s="547" t="s">
        <v>5465</v>
      </c>
      <c r="C356" s="591" t="s">
        <v>609</v>
      </c>
      <c r="D356" s="591" t="s">
        <v>610</v>
      </c>
      <c r="E356" s="591" t="s">
        <v>299</v>
      </c>
      <c r="F356" s="592">
        <v>65</v>
      </c>
      <c r="G356" s="585" t="str">
        <f t="shared" si="5"/>
        <v>Khá</v>
      </c>
      <c r="H356" s="596"/>
    </row>
    <row r="357" spans="1:11" s="94" customFormat="1" x14ac:dyDescent="0.25">
      <c r="A357" s="405">
        <v>339</v>
      </c>
      <c r="B357" s="547" t="s">
        <v>5466</v>
      </c>
      <c r="C357" s="591" t="s">
        <v>611</v>
      </c>
      <c r="D357" s="591" t="s">
        <v>103</v>
      </c>
      <c r="E357" s="591" t="s">
        <v>130</v>
      </c>
      <c r="F357" s="592">
        <v>65</v>
      </c>
      <c r="G357" s="585" t="str">
        <f t="shared" si="5"/>
        <v>Khá</v>
      </c>
      <c r="H357" s="596"/>
    </row>
    <row r="358" spans="1:11" s="94" customFormat="1" ht="19.899999999999999" customHeight="1" x14ac:dyDescent="0.25">
      <c r="A358" s="405">
        <v>340</v>
      </c>
      <c r="B358" s="547" t="s">
        <v>5467</v>
      </c>
      <c r="C358" s="593" t="s">
        <v>612</v>
      </c>
      <c r="D358" s="593" t="s">
        <v>613</v>
      </c>
      <c r="E358" s="593" t="s">
        <v>182</v>
      </c>
      <c r="F358" s="594">
        <v>100</v>
      </c>
      <c r="G358" s="594" t="str">
        <f t="shared" si="5"/>
        <v>Xuất sắc</v>
      </c>
      <c r="H358" s="596"/>
    </row>
    <row r="359" spans="1:11" s="94" customFormat="1" x14ac:dyDescent="0.25">
      <c r="A359" s="405">
        <v>341</v>
      </c>
      <c r="B359" s="547" t="s">
        <v>5468</v>
      </c>
      <c r="C359" s="591" t="s">
        <v>614</v>
      </c>
      <c r="D359" s="591" t="s">
        <v>615</v>
      </c>
      <c r="E359" s="591" t="s">
        <v>26</v>
      </c>
      <c r="F359" s="592">
        <v>91</v>
      </c>
      <c r="G359" s="585" t="str">
        <f t="shared" si="5"/>
        <v>Xuất sắc</v>
      </c>
      <c r="H359" s="596"/>
    </row>
    <row r="360" spans="1:11" s="94" customFormat="1" ht="18.600000000000001" customHeight="1" x14ac:dyDescent="0.25">
      <c r="A360" s="405">
        <v>342</v>
      </c>
      <c r="B360" s="547" t="s">
        <v>5469</v>
      </c>
      <c r="C360" s="593" t="s">
        <v>616</v>
      </c>
      <c r="D360" s="593" t="s">
        <v>617</v>
      </c>
      <c r="E360" s="593" t="s">
        <v>26</v>
      </c>
      <c r="F360" s="594">
        <v>100</v>
      </c>
      <c r="G360" s="595" t="str">
        <f t="shared" si="5"/>
        <v>Xuất sắc</v>
      </c>
      <c r="H360" s="596"/>
    </row>
    <row r="361" spans="1:11" s="94" customFormat="1" x14ac:dyDescent="0.25">
      <c r="A361" s="405">
        <v>343</v>
      </c>
      <c r="B361" s="547" t="s">
        <v>5470</v>
      </c>
      <c r="C361" s="593" t="s">
        <v>618</v>
      </c>
      <c r="D361" s="593" t="s">
        <v>619</v>
      </c>
      <c r="E361" s="593" t="s">
        <v>566</v>
      </c>
      <c r="F361" s="594">
        <v>95</v>
      </c>
      <c r="G361" s="585" t="str">
        <f t="shared" si="5"/>
        <v>Xuất sắc</v>
      </c>
      <c r="H361" s="596"/>
    </row>
    <row r="362" spans="1:11" s="94" customFormat="1" x14ac:dyDescent="0.25">
      <c r="A362" s="405">
        <v>344</v>
      </c>
      <c r="B362" s="547" t="s">
        <v>5471</v>
      </c>
      <c r="C362" s="591" t="s">
        <v>620</v>
      </c>
      <c r="D362" s="591" t="s">
        <v>621</v>
      </c>
      <c r="E362" s="591" t="s">
        <v>62</v>
      </c>
      <c r="F362" s="592">
        <v>66</v>
      </c>
      <c r="G362" s="585" t="str">
        <f t="shared" si="5"/>
        <v>Khá</v>
      </c>
      <c r="H362" s="596"/>
      <c r="K362" s="8"/>
    </row>
    <row r="363" spans="1:11" s="94" customFormat="1" x14ac:dyDescent="0.25">
      <c r="A363" s="405">
        <v>345</v>
      </c>
      <c r="B363" s="547" t="s">
        <v>5472</v>
      </c>
      <c r="C363" s="591" t="s">
        <v>622</v>
      </c>
      <c r="D363" s="591" t="s">
        <v>324</v>
      </c>
      <c r="E363" s="591" t="s">
        <v>62</v>
      </c>
      <c r="F363" s="592">
        <v>65</v>
      </c>
      <c r="G363" s="585" t="str">
        <f t="shared" si="5"/>
        <v>Khá</v>
      </c>
      <c r="H363" s="596"/>
    </row>
    <row r="364" spans="1:11" s="94" customFormat="1" x14ac:dyDescent="0.25">
      <c r="A364" s="405">
        <v>346</v>
      </c>
      <c r="B364" s="547" t="s">
        <v>5473</v>
      </c>
      <c r="C364" s="591" t="s">
        <v>624</v>
      </c>
      <c r="D364" s="591" t="s">
        <v>100</v>
      </c>
      <c r="E364" s="591" t="s">
        <v>64</v>
      </c>
      <c r="F364" s="592">
        <v>65</v>
      </c>
      <c r="G364" s="585" t="str">
        <f t="shared" si="5"/>
        <v>Khá</v>
      </c>
      <c r="H364" s="596"/>
    </row>
    <row r="365" spans="1:11" s="94" customFormat="1" x14ac:dyDescent="0.25">
      <c r="A365" s="405">
        <v>347</v>
      </c>
      <c r="B365" s="547" t="s">
        <v>5474</v>
      </c>
      <c r="C365" s="591" t="s">
        <v>625</v>
      </c>
      <c r="D365" s="591" t="s">
        <v>626</v>
      </c>
      <c r="E365" s="591" t="s">
        <v>136</v>
      </c>
      <c r="F365" s="592">
        <v>95</v>
      </c>
      <c r="G365" s="585" t="str">
        <f t="shared" si="5"/>
        <v>Xuất sắc</v>
      </c>
      <c r="H365" s="596"/>
    </row>
    <row r="366" spans="1:11" s="94" customFormat="1" x14ac:dyDescent="0.25">
      <c r="A366" s="405">
        <v>348</v>
      </c>
      <c r="B366" s="547" t="s">
        <v>5475</v>
      </c>
      <c r="C366" s="591" t="s">
        <v>627</v>
      </c>
      <c r="D366" s="591" t="s">
        <v>628</v>
      </c>
      <c r="E366" s="591" t="s">
        <v>5</v>
      </c>
      <c r="F366" s="592">
        <v>66</v>
      </c>
      <c r="G366" s="585" t="str">
        <f t="shared" si="5"/>
        <v>Khá</v>
      </c>
      <c r="H366" s="596"/>
    </row>
    <row r="367" spans="1:11" s="94" customFormat="1" x14ac:dyDescent="0.25">
      <c r="A367" s="405">
        <v>349</v>
      </c>
      <c r="B367" s="547" t="s">
        <v>5476</v>
      </c>
      <c r="C367" s="591" t="s">
        <v>629</v>
      </c>
      <c r="D367" s="591" t="s">
        <v>328</v>
      </c>
      <c r="E367" s="591" t="s">
        <v>137</v>
      </c>
      <c r="F367" s="592">
        <v>65</v>
      </c>
      <c r="G367" s="585" t="str">
        <f t="shared" si="5"/>
        <v>Khá</v>
      </c>
      <c r="H367" s="596"/>
    </row>
    <row r="368" spans="1:11" s="94" customFormat="1" x14ac:dyDescent="0.25">
      <c r="A368" s="405">
        <v>350</v>
      </c>
      <c r="B368" s="547" t="s">
        <v>5477</v>
      </c>
      <c r="C368" s="591" t="s">
        <v>630</v>
      </c>
      <c r="D368" s="591" t="s">
        <v>631</v>
      </c>
      <c r="E368" s="591" t="s">
        <v>12</v>
      </c>
      <c r="F368" s="592">
        <v>65</v>
      </c>
      <c r="G368" s="585" t="str">
        <f t="shared" si="5"/>
        <v>Khá</v>
      </c>
      <c r="H368" s="596"/>
    </row>
    <row r="369" spans="1:16" s="94" customFormat="1" x14ac:dyDescent="0.25">
      <c r="A369" s="405">
        <v>351</v>
      </c>
      <c r="B369" s="547" t="s">
        <v>5478</v>
      </c>
      <c r="C369" s="591" t="s">
        <v>632</v>
      </c>
      <c r="D369" s="591" t="s">
        <v>48</v>
      </c>
      <c r="E369" s="591" t="s">
        <v>12</v>
      </c>
      <c r="F369" s="592">
        <v>65</v>
      </c>
      <c r="G369" s="585" t="str">
        <f t="shared" si="5"/>
        <v>Khá</v>
      </c>
      <c r="H369" s="596"/>
    </row>
    <row r="370" spans="1:16" s="94" customFormat="1" x14ac:dyDescent="0.25">
      <c r="A370" s="405">
        <v>352</v>
      </c>
      <c r="B370" s="547" t="s">
        <v>5479</v>
      </c>
      <c r="C370" s="591" t="s">
        <v>633</v>
      </c>
      <c r="D370" s="591" t="s">
        <v>267</v>
      </c>
      <c r="E370" s="591" t="s">
        <v>12</v>
      </c>
      <c r="F370" s="592">
        <v>95</v>
      </c>
      <c r="G370" s="585" t="str">
        <f t="shared" si="5"/>
        <v>Xuất sắc</v>
      </c>
      <c r="H370" s="596"/>
    </row>
    <row r="371" spans="1:16" s="94" customFormat="1" x14ac:dyDescent="0.25">
      <c r="A371" s="405">
        <v>353</v>
      </c>
      <c r="B371" s="547">
        <v>32</v>
      </c>
      <c r="C371" s="591" t="s">
        <v>634</v>
      </c>
      <c r="D371" s="591" t="s">
        <v>158</v>
      </c>
      <c r="E371" s="591" t="s">
        <v>186</v>
      </c>
      <c r="F371" s="592">
        <v>92</v>
      </c>
      <c r="G371" s="585" t="str">
        <f t="shared" si="5"/>
        <v>Xuất sắc</v>
      </c>
      <c r="H371" s="596"/>
    </row>
    <row r="373" spans="1:16" s="8" customFormat="1" x14ac:dyDescent="0.25">
      <c r="A373" s="503" t="s">
        <v>5587</v>
      </c>
      <c r="B373" s="503"/>
      <c r="C373" s="503"/>
      <c r="D373" s="503"/>
      <c r="E373" s="503"/>
      <c r="F373" s="503"/>
      <c r="G373" s="503"/>
      <c r="H373" s="503"/>
      <c r="L373" s="246"/>
      <c r="M373" s="116"/>
      <c r="N373" s="116"/>
      <c r="O373" s="75"/>
      <c r="P373" s="75"/>
    </row>
    <row r="374" spans="1:16" s="8" customFormat="1" ht="31.5" x14ac:dyDescent="0.25">
      <c r="A374" s="540" t="s">
        <v>117</v>
      </c>
      <c r="B374" s="540" t="s">
        <v>117</v>
      </c>
      <c r="C374" s="541" t="s">
        <v>32</v>
      </c>
      <c r="D374" s="541" t="s">
        <v>33</v>
      </c>
      <c r="E374" s="542" t="s">
        <v>162</v>
      </c>
      <c r="F374" s="543" t="s">
        <v>581</v>
      </c>
      <c r="G374" s="544" t="s">
        <v>4</v>
      </c>
      <c r="H374" s="544" t="s">
        <v>0</v>
      </c>
      <c r="L374" s="246"/>
      <c r="M374" s="116"/>
      <c r="N374" s="116"/>
      <c r="O374" s="75"/>
      <c r="P374" s="75"/>
    </row>
    <row r="375" spans="1:16" s="8" customFormat="1" ht="20.25" customHeight="1" x14ac:dyDescent="0.25">
      <c r="A375" s="546"/>
      <c r="B375" s="546"/>
      <c r="C375" s="542" t="s">
        <v>5757</v>
      </c>
      <c r="D375" s="541"/>
      <c r="E375" s="542"/>
      <c r="F375" s="543"/>
      <c r="G375" s="544"/>
      <c r="H375" s="544"/>
      <c r="L375" s="246"/>
      <c r="M375" s="116"/>
      <c r="N375" s="116"/>
      <c r="O375" s="75"/>
      <c r="P375" s="75"/>
    </row>
    <row r="376" spans="1:16" s="94" customFormat="1" ht="16.5" x14ac:dyDescent="0.25">
      <c r="A376" s="596">
        <v>354</v>
      </c>
      <c r="B376" s="597">
        <v>1</v>
      </c>
      <c r="C376" s="568" t="s">
        <v>1059</v>
      </c>
      <c r="D376" s="598" t="s">
        <v>1060</v>
      </c>
      <c r="E376" s="599" t="s">
        <v>34</v>
      </c>
      <c r="F376" s="568">
        <v>85</v>
      </c>
      <c r="G376" s="584" t="str">
        <f t="shared" ref="G376:G440" si="6">IF(F376&gt;=90,"Xuất sắc",IF(F376&gt;=80,"Tốt",IF(F376&gt;=65,"Khá",IF(F376&gt;=50,"Trung bình",IF(F376&gt;=35,"Yếu","Kém")))))</f>
        <v>Tốt</v>
      </c>
      <c r="H376" s="568"/>
    </row>
    <row r="377" spans="1:16" s="94" customFormat="1" ht="16.5" x14ac:dyDescent="0.25">
      <c r="A377" s="596">
        <v>355</v>
      </c>
      <c r="B377" s="597">
        <v>2</v>
      </c>
      <c r="C377" s="568" t="s">
        <v>1138</v>
      </c>
      <c r="D377" s="598" t="s">
        <v>1307</v>
      </c>
      <c r="E377" s="599" t="s">
        <v>34</v>
      </c>
      <c r="F377" s="568">
        <v>82</v>
      </c>
      <c r="G377" s="584" t="str">
        <f t="shared" si="6"/>
        <v>Tốt</v>
      </c>
      <c r="H377" s="568"/>
    </row>
    <row r="378" spans="1:16" s="94" customFormat="1" ht="16.5" x14ac:dyDescent="0.25">
      <c r="A378" s="596">
        <v>356</v>
      </c>
      <c r="B378" s="597">
        <v>3</v>
      </c>
      <c r="C378" s="568" t="s">
        <v>1139</v>
      </c>
      <c r="D378" s="598" t="s">
        <v>373</v>
      </c>
      <c r="E378" s="599" t="s">
        <v>34</v>
      </c>
      <c r="F378" s="568">
        <v>86</v>
      </c>
      <c r="G378" s="584" t="str">
        <f t="shared" si="6"/>
        <v>Tốt</v>
      </c>
      <c r="H378" s="568"/>
    </row>
    <row r="379" spans="1:16" s="94" customFormat="1" ht="16.5" x14ac:dyDescent="0.25">
      <c r="A379" s="596">
        <v>357</v>
      </c>
      <c r="B379" s="597">
        <v>4</v>
      </c>
      <c r="C379" s="568" t="s">
        <v>1140</v>
      </c>
      <c r="D379" s="598" t="s">
        <v>44</v>
      </c>
      <c r="E379" s="599" t="s">
        <v>34</v>
      </c>
      <c r="F379" s="568">
        <v>80</v>
      </c>
      <c r="G379" s="584" t="str">
        <f t="shared" si="6"/>
        <v>Tốt</v>
      </c>
      <c r="H379" s="568"/>
    </row>
    <row r="380" spans="1:16" s="94" customFormat="1" ht="16.5" x14ac:dyDescent="0.25">
      <c r="A380" s="596">
        <v>358</v>
      </c>
      <c r="B380" s="597">
        <v>5</v>
      </c>
      <c r="C380" s="568" t="s">
        <v>1061</v>
      </c>
      <c r="D380" s="598" t="s">
        <v>1062</v>
      </c>
      <c r="E380" s="599" t="s">
        <v>34</v>
      </c>
      <c r="F380" s="568">
        <v>96</v>
      </c>
      <c r="G380" s="584" t="str">
        <f t="shared" si="6"/>
        <v>Xuất sắc</v>
      </c>
      <c r="H380" s="568"/>
    </row>
    <row r="381" spans="1:16" s="94" customFormat="1" ht="16.5" x14ac:dyDescent="0.25">
      <c r="A381" s="596">
        <v>359</v>
      </c>
      <c r="B381" s="597">
        <v>6</v>
      </c>
      <c r="C381" s="568" t="s">
        <v>1063</v>
      </c>
      <c r="D381" s="598" t="s">
        <v>1064</v>
      </c>
      <c r="E381" s="599" t="s">
        <v>147</v>
      </c>
      <c r="F381" s="568">
        <v>76</v>
      </c>
      <c r="G381" s="584" t="str">
        <f t="shared" si="6"/>
        <v>Khá</v>
      </c>
      <c r="H381" s="568"/>
    </row>
    <row r="382" spans="1:16" s="94" customFormat="1" ht="16.5" x14ac:dyDescent="0.25">
      <c r="A382" s="596">
        <v>360</v>
      </c>
      <c r="B382" s="597">
        <v>7</v>
      </c>
      <c r="C382" s="568" t="s">
        <v>1065</v>
      </c>
      <c r="D382" s="598" t="s">
        <v>1066</v>
      </c>
      <c r="E382" s="599" t="s">
        <v>147</v>
      </c>
      <c r="F382" s="568">
        <v>96</v>
      </c>
      <c r="G382" s="584" t="str">
        <f t="shared" si="6"/>
        <v>Xuất sắc</v>
      </c>
      <c r="H382" s="568"/>
    </row>
    <row r="383" spans="1:16" s="94" customFormat="1" ht="16.5" x14ac:dyDescent="0.25">
      <c r="A383" s="596">
        <v>361</v>
      </c>
      <c r="B383" s="597">
        <v>8</v>
      </c>
      <c r="C383" s="568" t="s">
        <v>1067</v>
      </c>
      <c r="D383" s="598" t="s">
        <v>264</v>
      </c>
      <c r="E383" s="599" t="s">
        <v>147</v>
      </c>
      <c r="F383" s="568">
        <v>66</v>
      </c>
      <c r="G383" s="584" t="str">
        <f t="shared" si="6"/>
        <v>Khá</v>
      </c>
      <c r="H383" s="568"/>
    </row>
    <row r="384" spans="1:16" s="94" customFormat="1" ht="16.5" x14ac:dyDescent="0.25">
      <c r="A384" s="596">
        <v>362</v>
      </c>
      <c r="B384" s="597">
        <v>9</v>
      </c>
      <c r="C384" s="568" t="s">
        <v>1068</v>
      </c>
      <c r="D384" s="598" t="s">
        <v>98</v>
      </c>
      <c r="E384" s="599" t="s">
        <v>195</v>
      </c>
      <c r="F384" s="568">
        <v>76</v>
      </c>
      <c r="G384" s="584" t="str">
        <f t="shared" si="6"/>
        <v>Khá</v>
      </c>
      <c r="H384" s="568"/>
    </row>
    <row r="385" spans="1:8" s="94" customFormat="1" ht="16.5" x14ac:dyDescent="0.25">
      <c r="A385" s="596">
        <v>363</v>
      </c>
      <c r="B385" s="597">
        <v>10</v>
      </c>
      <c r="C385" s="568" t="s">
        <v>1069</v>
      </c>
      <c r="D385" s="598" t="s">
        <v>177</v>
      </c>
      <c r="E385" s="599" t="s">
        <v>217</v>
      </c>
      <c r="F385" s="568">
        <v>86</v>
      </c>
      <c r="G385" s="584" t="str">
        <f t="shared" si="6"/>
        <v>Tốt</v>
      </c>
      <c r="H385" s="568"/>
    </row>
    <row r="386" spans="1:8" s="94" customFormat="1" ht="16.5" x14ac:dyDescent="0.25">
      <c r="A386" s="596">
        <v>364</v>
      </c>
      <c r="B386" s="597">
        <v>11</v>
      </c>
      <c r="C386" s="568" t="s">
        <v>1070</v>
      </c>
      <c r="D386" s="598" t="s">
        <v>920</v>
      </c>
      <c r="E386" s="599" t="s">
        <v>786</v>
      </c>
      <c r="F386" s="568">
        <v>88</v>
      </c>
      <c r="G386" s="584" t="str">
        <f t="shared" si="6"/>
        <v>Tốt</v>
      </c>
      <c r="H386" s="568"/>
    </row>
    <row r="387" spans="1:8" s="94" customFormat="1" ht="16.5" x14ac:dyDescent="0.25">
      <c r="A387" s="596">
        <v>365</v>
      </c>
      <c r="B387" s="597">
        <v>12</v>
      </c>
      <c r="C387" s="568" t="s">
        <v>1071</v>
      </c>
      <c r="D387" s="598" t="s">
        <v>167</v>
      </c>
      <c r="E387" s="599" t="s">
        <v>39</v>
      </c>
      <c r="F387" s="568">
        <v>80</v>
      </c>
      <c r="G387" s="584" t="str">
        <f t="shared" si="6"/>
        <v>Tốt</v>
      </c>
      <c r="H387" s="568"/>
    </row>
    <row r="388" spans="1:8" s="94" customFormat="1" ht="16.5" x14ac:dyDescent="0.25">
      <c r="A388" s="596">
        <v>366</v>
      </c>
      <c r="B388" s="597">
        <v>13</v>
      </c>
      <c r="C388" s="568" t="s">
        <v>1072</v>
      </c>
      <c r="D388" s="598" t="s">
        <v>263</v>
      </c>
      <c r="E388" s="599" t="s">
        <v>27</v>
      </c>
      <c r="F388" s="568">
        <v>91</v>
      </c>
      <c r="G388" s="584" t="str">
        <f t="shared" si="6"/>
        <v>Xuất sắc</v>
      </c>
      <c r="H388" s="568"/>
    </row>
    <row r="389" spans="1:8" s="94" customFormat="1" ht="16.5" x14ac:dyDescent="0.25">
      <c r="A389" s="596">
        <v>367</v>
      </c>
      <c r="B389" s="597">
        <v>14</v>
      </c>
      <c r="C389" s="568" t="s">
        <v>1073</v>
      </c>
      <c r="D389" s="598" t="s">
        <v>1074</v>
      </c>
      <c r="E389" s="599" t="s">
        <v>27</v>
      </c>
      <c r="F389" s="568">
        <v>76</v>
      </c>
      <c r="G389" s="584" t="str">
        <f t="shared" si="6"/>
        <v>Khá</v>
      </c>
      <c r="H389" s="568"/>
    </row>
    <row r="390" spans="1:8" s="94" customFormat="1" ht="16.5" x14ac:dyDescent="0.25">
      <c r="A390" s="596">
        <v>368</v>
      </c>
      <c r="B390" s="597">
        <v>15</v>
      </c>
      <c r="C390" s="568" t="s">
        <v>1144</v>
      </c>
      <c r="D390" s="598" t="s">
        <v>4935</v>
      </c>
      <c r="E390" s="599" t="s">
        <v>27</v>
      </c>
      <c r="F390" s="568">
        <v>76</v>
      </c>
      <c r="G390" s="584" t="str">
        <f t="shared" si="6"/>
        <v>Khá</v>
      </c>
      <c r="H390" s="569"/>
    </row>
    <row r="391" spans="1:8" s="94" customFormat="1" ht="16.5" x14ac:dyDescent="0.25">
      <c r="A391" s="596">
        <v>369</v>
      </c>
      <c r="B391" s="597">
        <v>16</v>
      </c>
      <c r="C391" s="568" t="s">
        <v>1075</v>
      </c>
      <c r="D391" s="598" t="s">
        <v>1076</v>
      </c>
      <c r="E391" s="599" t="s">
        <v>27</v>
      </c>
      <c r="F391" s="568">
        <v>83</v>
      </c>
      <c r="G391" s="584" t="str">
        <f t="shared" si="6"/>
        <v>Tốt</v>
      </c>
      <c r="H391" s="568"/>
    </row>
    <row r="392" spans="1:8" s="94" customFormat="1" ht="16.5" x14ac:dyDescent="0.25">
      <c r="A392" s="596">
        <v>370</v>
      </c>
      <c r="B392" s="597">
        <v>17</v>
      </c>
      <c r="C392" s="568" t="s">
        <v>1145</v>
      </c>
      <c r="D392" s="598" t="s">
        <v>541</v>
      </c>
      <c r="E392" s="599" t="s">
        <v>178</v>
      </c>
      <c r="F392" s="568">
        <v>76</v>
      </c>
      <c r="G392" s="584" t="str">
        <f t="shared" si="6"/>
        <v>Khá</v>
      </c>
      <c r="H392" s="568"/>
    </row>
    <row r="393" spans="1:8" s="94" customFormat="1" ht="16.5" x14ac:dyDescent="0.25">
      <c r="A393" s="596">
        <v>371</v>
      </c>
      <c r="B393" s="597">
        <v>18</v>
      </c>
      <c r="C393" s="568" t="s">
        <v>1146</v>
      </c>
      <c r="D393" s="598" t="s">
        <v>5758</v>
      </c>
      <c r="E393" s="599" t="s">
        <v>7</v>
      </c>
      <c r="F393" s="568">
        <v>82</v>
      </c>
      <c r="G393" s="584" t="str">
        <f t="shared" si="6"/>
        <v>Tốt</v>
      </c>
      <c r="H393" s="569"/>
    </row>
    <row r="394" spans="1:8" s="94" customFormat="1" ht="16.5" x14ac:dyDescent="0.25">
      <c r="A394" s="596">
        <v>372</v>
      </c>
      <c r="B394" s="597">
        <v>19</v>
      </c>
      <c r="C394" s="568" t="s">
        <v>1147</v>
      </c>
      <c r="D394" s="598" t="s">
        <v>245</v>
      </c>
      <c r="E394" s="599" t="s">
        <v>7</v>
      </c>
      <c r="F394" s="568">
        <v>80</v>
      </c>
      <c r="G394" s="584" t="str">
        <f t="shared" si="6"/>
        <v>Tốt</v>
      </c>
      <c r="H394" s="568"/>
    </row>
    <row r="395" spans="1:8" s="94" customFormat="1" ht="16.5" x14ac:dyDescent="0.25">
      <c r="A395" s="596">
        <v>373</v>
      </c>
      <c r="B395" s="597">
        <v>20</v>
      </c>
      <c r="C395" s="568" t="s">
        <v>1148</v>
      </c>
      <c r="D395" s="598" t="s">
        <v>478</v>
      </c>
      <c r="E395" s="599" t="s">
        <v>14</v>
      </c>
      <c r="F395" s="568">
        <v>84</v>
      </c>
      <c r="G395" s="584" t="str">
        <f t="shared" si="6"/>
        <v>Tốt</v>
      </c>
      <c r="H395" s="568"/>
    </row>
    <row r="396" spans="1:8" s="94" customFormat="1" ht="16.5" x14ac:dyDescent="0.25">
      <c r="A396" s="596">
        <v>374</v>
      </c>
      <c r="B396" s="597">
        <v>21</v>
      </c>
      <c r="C396" s="568" t="s">
        <v>1078</v>
      </c>
      <c r="D396" s="598" t="s">
        <v>1079</v>
      </c>
      <c r="E396" s="599" t="s">
        <v>14</v>
      </c>
      <c r="F396" s="568">
        <v>90</v>
      </c>
      <c r="G396" s="584" t="str">
        <f t="shared" si="6"/>
        <v>Xuất sắc</v>
      </c>
      <c r="H396" s="568"/>
    </row>
    <row r="397" spans="1:8" s="94" customFormat="1" ht="16.5" x14ac:dyDescent="0.25">
      <c r="A397" s="596">
        <v>375</v>
      </c>
      <c r="B397" s="597">
        <v>22</v>
      </c>
      <c r="C397" s="568" t="s">
        <v>1150</v>
      </c>
      <c r="D397" s="598" t="s">
        <v>158</v>
      </c>
      <c r="E397" s="599" t="s">
        <v>14</v>
      </c>
      <c r="F397" s="568">
        <v>80</v>
      </c>
      <c r="G397" s="584" t="str">
        <f t="shared" si="6"/>
        <v>Tốt</v>
      </c>
      <c r="H397" s="568"/>
    </row>
    <row r="398" spans="1:8" s="94" customFormat="1" ht="16.5" x14ac:dyDescent="0.25">
      <c r="A398" s="596">
        <v>376</v>
      </c>
      <c r="B398" s="597">
        <v>23</v>
      </c>
      <c r="C398" s="568" t="s">
        <v>1080</v>
      </c>
      <c r="D398" s="598" t="s">
        <v>1081</v>
      </c>
      <c r="E398" s="599" t="s">
        <v>14</v>
      </c>
      <c r="F398" s="568">
        <v>96</v>
      </c>
      <c r="G398" s="584" t="str">
        <f t="shared" si="6"/>
        <v>Xuất sắc</v>
      </c>
      <c r="H398" s="568"/>
    </row>
    <row r="399" spans="1:8" s="94" customFormat="1" ht="16.5" x14ac:dyDescent="0.25">
      <c r="A399" s="596">
        <v>377</v>
      </c>
      <c r="B399" s="597">
        <v>24</v>
      </c>
      <c r="C399" s="568" t="s">
        <v>1151</v>
      </c>
      <c r="D399" s="598" t="s">
        <v>416</v>
      </c>
      <c r="E399" s="599" t="s">
        <v>14</v>
      </c>
      <c r="F399" s="568">
        <v>80</v>
      </c>
      <c r="G399" s="584" t="str">
        <f t="shared" si="6"/>
        <v>Tốt</v>
      </c>
      <c r="H399" s="569"/>
    </row>
    <row r="400" spans="1:8" s="94" customFormat="1" ht="16.5" x14ac:dyDescent="0.25">
      <c r="A400" s="596">
        <v>378</v>
      </c>
      <c r="B400" s="597">
        <v>25</v>
      </c>
      <c r="C400" s="568" t="s">
        <v>1082</v>
      </c>
      <c r="D400" s="598" t="s">
        <v>78</v>
      </c>
      <c r="E400" s="599" t="s">
        <v>151</v>
      </c>
      <c r="F400" s="568">
        <v>76</v>
      </c>
      <c r="G400" s="584" t="str">
        <f t="shared" si="6"/>
        <v>Khá</v>
      </c>
      <c r="H400" s="568"/>
    </row>
    <row r="401" spans="1:8" s="94" customFormat="1" ht="16.5" x14ac:dyDescent="0.25">
      <c r="A401" s="596">
        <v>379</v>
      </c>
      <c r="B401" s="597">
        <v>26</v>
      </c>
      <c r="C401" s="568" t="s">
        <v>1083</v>
      </c>
      <c r="D401" s="598" t="s">
        <v>164</v>
      </c>
      <c r="E401" s="599" t="s">
        <v>151</v>
      </c>
      <c r="F401" s="568">
        <v>84</v>
      </c>
      <c r="G401" s="584" t="str">
        <f t="shared" si="6"/>
        <v>Tốt</v>
      </c>
      <c r="H401" s="568"/>
    </row>
    <row r="402" spans="1:8" s="94" customFormat="1" ht="16.5" x14ac:dyDescent="0.25">
      <c r="A402" s="596">
        <v>380</v>
      </c>
      <c r="B402" s="597">
        <v>27</v>
      </c>
      <c r="C402" s="568" t="s">
        <v>5759</v>
      </c>
      <c r="D402" s="598" t="s">
        <v>46</v>
      </c>
      <c r="E402" s="599" t="s">
        <v>43</v>
      </c>
      <c r="F402" s="568">
        <v>85</v>
      </c>
      <c r="G402" s="584" t="str">
        <f t="shared" si="6"/>
        <v>Tốt</v>
      </c>
      <c r="H402" s="568"/>
    </row>
    <row r="403" spans="1:8" s="94" customFormat="1" ht="16.5" x14ac:dyDescent="0.25">
      <c r="A403" s="596">
        <v>381</v>
      </c>
      <c r="B403" s="597">
        <v>28</v>
      </c>
      <c r="C403" s="568" t="s">
        <v>1085</v>
      </c>
      <c r="D403" s="598" t="s">
        <v>197</v>
      </c>
      <c r="E403" s="599" t="s">
        <v>43</v>
      </c>
      <c r="F403" s="568">
        <v>90</v>
      </c>
      <c r="G403" s="584" t="str">
        <f t="shared" si="6"/>
        <v>Xuất sắc</v>
      </c>
      <c r="H403" s="568"/>
    </row>
    <row r="404" spans="1:8" s="94" customFormat="1" ht="16.5" x14ac:dyDescent="0.25">
      <c r="A404" s="596">
        <v>382</v>
      </c>
      <c r="B404" s="597">
        <v>29</v>
      </c>
      <c r="C404" s="568" t="s">
        <v>1086</v>
      </c>
      <c r="D404" s="598" t="s">
        <v>175</v>
      </c>
      <c r="E404" s="599" t="s">
        <v>43</v>
      </c>
      <c r="F404" s="568">
        <v>93</v>
      </c>
      <c r="G404" s="584" t="str">
        <f t="shared" si="6"/>
        <v>Xuất sắc</v>
      </c>
      <c r="H404" s="568"/>
    </row>
    <row r="405" spans="1:8" s="94" customFormat="1" ht="16.5" x14ac:dyDescent="0.25">
      <c r="A405" s="596">
        <v>383</v>
      </c>
      <c r="B405" s="597">
        <v>30</v>
      </c>
      <c r="C405" s="568" t="s">
        <v>1087</v>
      </c>
      <c r="D405" s="598" t="s">
        <v>368</v>
      </c>
      <c r="E405" s="599" t="s">
        <v>15</v>
      </c>
      <c r="F405" s="568">
        <v>74</v>
      </c>
      <c r="G405" s="584" t="str">
        <f t="shared" si="6"/>
        <v>Khá</v>
      </c>
      <c r="H405" s="568"/>
    </row>
    <row r="406" spans="1:8" s="1" customFormat="1" ht="16.5" x14ac:dyDescent="0.25">
      <c r="A406" s="714">
        <v>384</v>
      </c>
      <c r="B406" s="715">
        <v>31</v>
      </c>
      <c r="C406" s="700" t="s">
        <v>1088</v>
      </c>
      <c r="D406" s="716" t="s">
        <v>175</v>
      </c>
      <c r="E406" s="716" t="s">
        <v>15</v>
      </c>
      <c r="F406" s="717" t="s">
        <v>398</v>
      </c>
      <c r="G406" s="718"/>
      <c r="H406" s="703" t="s">
        <v>5760</v>
      </c>
    </row>
    <row r="407" spans="1:8" s="94" customFormat="1" ht="16.5" x14ac:dyDescent="0.25">
      <c r="A407" s="596">
        <v>385</v>
      </c>
      <c r="B407" s="597">
        <v>32</v>
      </c>
      <c r="C407" s="568" t="s">
        <v>1153</v>
      </c>
      <c r="D407" s="598" t="s">
        <v>4466</v>
      </c>
      <c r="E407" s="599" t="s">
        <v>15</v>
      </c>
      <c r="F407" s="568">
        <v>98</v>
      </c>
      <c r="G407" s="584" t="str">
        <f t="shared" si="6"/>
        <v>Xuất sắc</v>
      </c>
      <c r="H407" s="568"/>
    </row>
    <row r="408" spans="1:8" s="94" customFormat="1" ht="16.5" x14ac:dyDescent="0.25">
      <c r="A408" s="596">
        <v>386</v>
      </c>
      <c r="B408" s="597">
        <v>33</v>
      </c>
      <c r="C408" s="568" t="s">
        <v>1089</v>
      </c>
      <c r="D408" s="598" t="s">
        <v>1090</v>
      </c>
      <c r="E408" s="599" t="s">
        <v>53</v>
      </c>
      <c r="F408" s="568">
        <v>73</v>
      </c>
      <c r="G408" s="584" t="str">
        <f t="shared" si="6"/>
        <v>Khá</v>
      </c>
      <c r="H408" s="568"/>
    </row>
    <row r="409" spans="1:8" s="94" customFormat="1" ht="16.5" x14ac:dyDescent="0.25">
      <c r="A409" s="596">
        <v>387</v>
      </c>
      <c r="B409" s="600">
        <v>34</v>
      </c>
      <c r="C409" s="601" t="s">
        <v>1091</v>
      </c>
      <c r="D409" s="602" t="s">
        <v>1092</v>
      </c>
      <c r="E409" s="603" t="s">
        <v>180</v>
      </c>
      <c r="F409" s="592">
        <v>70</v>
      </c>
      <c r="G409" s="584" t="str">
        <f t="shared" si="6"/>
        <v>Khá</v>
      </c>
      <c r="H409" s="604" t="s">
        <v>73</v>
      </c>
    </row>
    <row r="410" spans="1:8" s="94" customFormat="1" ht="16.5" x14ac:dyDescent="0.25">
      <c r="A410" s="596">
        <v>388</v>
      </c>
      <c r="B410" s="597">
        <v>35</v>
      </c>
      <c r="C410" s="568" t="s">
        <v>1093</v>
      </c>
      <c r="D410" s="598" t="s">
        <v>18</v>
      </c>
      <c r="E410" s="599" t="s">
        <v>21</v>
      </c>
      <c r="F410" s="569">
        <v>91</v>
      </c>
      <c r="G410" s="584" t="str">
        <f t="shared" si="6"/>
        <v>Xuất sắc</v>
      </c>
      <c r="H410" s="569"/>
    </row>
    <row r="411" spans="1:8" s="94" customFormat="1" ht="16.5" x14ac:dyDescent="0.25">
      <c r="A411" s="596">
        <v>389</v>
      </c>
      <c r="B411" s="597">
        <v>36</v>
      </c>
      <c r="C411" s="568" t="s">
        <v>1095</v>
      </c>
      <c r="D411" s="598" t="s">
        <v>1096</v>
      </c>
      <c r="E411" s="599" t="s">
        <v>84</v>
      </c>
      <c r="F411" s="569">
        <v>84</v>
      </c>
      <c r="G411" s="584" t="str">
        <f t="shared" si="6"/>
        <v>Tốt</v>
      </c>
      <c r="H411" s="569"/>
    </row>
    <row r="412" spans="1:8" s="94" customFormat="1" ht="16.5" x14ac:dyDescent="0.25">
      <c r="A412" s="596">
        <v>390</v>
      </c>
      <c r="B412" s="597">
        <v>37</v>
      </c>
      <c r="C412" s="568" t="s">
        <v>1097</v>
      </c>
      <c r="D412" s="598" t="s">
        <v>80</v>
      </c>
      <c r="E412" s="599" t="s">
        <v>109</v>
      </c>
      <c r="F412" s="569">
        <v>79</v>
      </c>
      <c r="G412" s="584" t="str">
        <f t="shared" si="6"/>
        <v>Khá</v>
      </c>
      <c r="H412" s="569"/>
    </row>
    <row r="413" spans="1:8" s="94" customFormat="1" ht="16.5" x14ac:dyDescent="0.25">
      <c r="A413" s="596">
        <v>391</v>
      </c>
      <c r="B413" s="597">
        <v>38</v>
      </c>
      <c r="C413" s="568" t="s">
        <v>1098</v>
      </c>
      <c r="D413" s="598" t="s">
        <v>665</v>
      </c>
      <c r="E413" s="599" t="s">
        <v>266</v>
      </c>
      <c r="F413" s="570">
        <v>85</v>
      </c>
      <c r="G413" s="584" t="str">
        <f t="shared" si="6"/>
        <v>Tốt</v>
      </c>
      <c r="H413" s="569"/>
    </row>
    <row r="414" spans="1:8" s="94" customFormat="1" ht="16.5" x14ac:dyDescent="0.25">
      <c r="A414" s="596">
        <v>392</v>
      </c>
      <c r="B414" s="597">
        <v>39</v>
      </c>
      <c r="C414" s="568" t="s">
        <v>1099</v>
      </c>
      <c r="D414" s="598" t="s">
        <v>1100</v>
      </c>
      <c r="E414" s="599" t="s">
        <v>8</v>
      </c>
      <c r="F414" s="569">
        <v>85</v>
      </c>
      <c r="G414" s="584" t="str">
        <f t="shared" si="6"/>
        <v>Tốt</v>
      </c>
      <c r="H414" s="568"/>
    </row>
    <row r="415" spans="1:8" s="94" customFormat="1" ht="16.5" x14ac:dyDescent="0.25">
      <c r="A415" s="596">
        <v>393</v>
      </c>
      <c r="B415" s="597">
        <v>40</v>
      </c>
      <c r="C415" s="568" t="s">
        <v>1101</v>
      </c>
      <c r="D415" s="598" t="s">
        <v>46</v>
      </c>
      <c r="E415" s="599" t="s">
        <v>447</v>
      </c>
      <c r="F415" s="569">
        <v>65</v>
      </c>
      <c r="G415" s="584" t="str">
        <f t="shared" si="6"/>
        <v>Khá</v>
      </c>
      <c r="H415" s="569"/>
    </row>
    <row r="416" spans="1:8" s="94" customFormat="1" ht="16.5" x14ac:dyDescent="0.25">
      <c r="A416" s="596">
        <v>394</v>
      </c>
      <c r="B416" s="597">
        <v>41</v>
      </c>
      <c r="C416" s="568" t="s">
        <v>1102</v>
      </c>
      <c r="D416" s="598" t="s">
        <v>60</v>
      </c>
      <c r="E416" s="599" t="s">
        <v>86</v>
      </c>
      <c r="F416" s="569">
        <v>85</v>
      </c>
      <c r="G416" s="584" t="str">
        <f t="shared" si="6"/>
        <v>Tốt</v>
      </c>
      <c r="H416" s="569"/>
    </row>
    <row r="417" spans="1:8" s="94" customFormat="1" ht="16.5" x14ac:dyDescent="0.25">
      <c r="A417" s="596">
        <v>395</v>
      </c>
      <c r="B417" s="597">
        <v>42</v>
      </c>
      <c r="C417" s="568" t="s">
        <v>1104</v>
      </c>
      <c r="D417" s="598" t="s">
        <v>68</v>
      </c>
      <c r="E417" s="599" t="s">
        <v>170</v>
      </c>
      <c r="F417" s="569">
        <v>66</v>
      </c>
      <c r="G417" s="584" t="str">
        <f t="shared" si="6"/>
        <v>Khá</v>
      </c>
      <c r="H417" s="569"/>
    </row>
    <row r="418" spans="1:8" s="94" customFormat="1" ht="16.5" x14ac:dyDescent="0.25">
      <c r="A418" s="596">
        <v>396</v>
      </c>
      <c r="B418" s="597">
        <v>43</v>
      </c>
      <c r="C418" s="568" t="s">
        <v>1105</v>
      </c>
      <c r="D418" s="598" t="s">
        <v>183</v>
      </c>
      <c r="E418" s="599" t="s">
        <v>182</v>
      </c>
      <c r="F418" s="569">
        <v>78</v>
      </c>
      <c r="G418" s="584" t="str">
        <f t="shared" si="6"/>
        <v>Khá</v>
      </c>
      <c r="H418" s="569"/>
    </row>
    <row r="419" spans="1:8" s="94" customFormat="1" ht="16.5" x14ac:dyDescent="0.25">
      <c r="A419" s="596">
        <v>397</v>
      </c>
      <c r="B419" s="597">
        <v>44</v>
      </c>
      <c r="C419" s="568" t="s">
        <v>1106</v>
      </c>
      <c r="D419" s="598" t="s">
        <v>1107</v>
      </c>
      <c r="E419" s="599" t="s">
        <v>26</v>
      </c>
      <c r="F419" s="569">
        <v>82</v>
      </c>
      <c r="G419" s="584" t="str">
        <f t="shared" si="6"/>
        <v>Tốt</v>
      </c>
      <c r="H419" s="569"/>
    </row>
    <row r="420" spans="1:8" s="94" customFormat="1" ht="16.5" x14ac:dyDescent="0.25">
      <c r="A420" s="596">
        <v>398</v>
      </c>
      <c r="B420" s="597">
        <v>45</v>
      </c>
      <c r="C420" s="568" t="s">
        <v>1108</v>
      </c>
      <c r="D420" s="598" t="s">
        <v>312</v>
      </c>
      <c r="E420" s="599" t="s">
        <v>9</v>
      </c>
      <c r="F420" s="569">
        <v>65</v>
      </c>
      <c r="G420" s="584" t="str">
        <f t="shared" si="6"/>
        <v>Khá</v>
      </c>
      <c r="H420" s="569"/>
    </row>
    <row r="421" spans="1:8" s="94" customFormat="1" ht="16.5" x14ac:dyDescent="0.25">
      <c r="A421" s="596">
        <v>399</v>
      </c>
      <c r="B421" s="597">
        <v>46</v>
      </c>
      <c r="C421" s="568" t="s">
        <v>1109</v>
      </c>
      <c r="D421" s="598" t="s">
        <v>1110</v>
      </c>
      <c r="E421" s="599" t="s">
        <v>9</v>
      </c>
      <c r="F421" s="569">
        <v>75</v>
      </c>
      <c r="G421" s="584" t="str">
        <f t="shared" si="6"/>
        <v>Khá</v>
      </c>
      <c r="H421" s="569"/>
    </row>
    <row r="422" spans="1:8" s="94" customFormat="1" ht="16.5" x14ac:dyDescent="0.25">
      <c r="A422" s="596">
        <v>400</v>
      </c>
      <c r="B422" s="597">
        <v>47</v>
      </c>
      <c r="C422" s="568" t="s">
        <v>1111</v>
      </c>
      <c r="D422" s="598" t="s">
        <v>218</v>
      </c>
      <c r="E422" s="599" t="s">
        <v>10</v>
      </c>
      <c r="F422" s="569">
        <v>76</v>
      </c>
      <c r="G422" s="584" t="str">
        <f t="shared" si="6"/>
        <v>Khá</v>
      </c>
      <c r="H422" s="569"/>
    </row>
    <row r="423" spans="1:8" s="94" customFormat="1" ht="16.5" x14ac:dyDescent="0.25">
      <c r="A423" s="596">
        <v>401</v>
      </c>
      <c r="B423" s="597">
        <v>48</v>
      </c>
      <c r="C423" s="568" t="s">
        <v>1112</v>
      </c>
      <c r="D423" s="598" t="s">
        <v>234</v>
      </c>
      <c r="E423" s="599" t="s">
        <v>11</v>
      </c>
      <c r="F423" s="569">
        <v>97</v>
      </c>
      <c r="G423" s="584" t="str">
        <f t="shared" si="6"/>
        <v>Xuất sắc</v>
      </c>
      <c r="H423" s="569"/>
    </row>
    <row r="424" spans="1:8" s="94" customFormat="1" ht="16.5" x14ac:dyDescent="0.25">
      <c r="A424" s="596">
        <v>402</v>
      </c>
      <c r="B424" s="597">
        <v>49</v>
      </c>
      <c r="C424" s="568" t="s">
        <v>1113</v>
      </c>
      <c r="D424" s="598" t="s">
        <v>18</v>
      </c>
      <c r="E424" s="599" t="s">
        <v>62</v>
      </c>
      <c r="F424" s="569">
        <v>87</v>
      </c>
      <c r="G424" s="584" t="str">
        <f t="shared" si="6"/>
        <v>Tốt</v>
      </c>
      <c r="H424" s="569"/>
    </row>
    <row r="425" spans="1:8" s="94" customFormat="1" ht="16.5" x14ac:dyDescent="0.25">
      <c r="A425" s="596">
        <v>403</v>
      </c>
      <c r="B425" s="597">
        <v>50</v>
      </c>
      <c r="C425" s="568" t="s">
        <v>1114</v>
      </c>
      <c r="D425" s="598" t="s">
        <v>1115</v>
      </c>
      <c r="E425" s="599" t="s">
        <v>62</v>
      </c>
      <c r="F425" s="569">
        <v>85</v>
      </c>
      <c r="G425" s="584" t="str">
        <f t="shared" si="6"/>
        <v>Tốt</v>
      </c>
      <c r="H425" s="569"/>
    </row>
    <row r="426" spans="1:8" s="94" customFormat="1" ht="16.5" x14ac:dyDescent="0.25">
      <c r="A426" s="596">
        <v>404</v>
      </c>
      <c r="B426" s="597">
        <v>51</v>
      </c>
      <c r="C426" s="568" t="s">
        <v>5761</v>
      </c>
      <c r="D426" s="598" t="s">
        <v>5762</v>
      </c>
      <c r="E426" s="599" t="s">
        <v>1116</v>
      </c>
      <c r="F426" s="569">
        <v>90</v>
      </c>
      <c r="G426" s="584" t="str">
        <f t="shared" si="6"/>
        <v>Xuất sắc</v>
      </c>
      <c r="H426" s="569"/>
    </row>
    <row r="427" spans="1:8" s="94" customFormat="1" ht="16.5" x14ac:dyDescent="0.25">
      <c r="A427" s="596">
        <v>405</v>
      </c>
      <c r="B427" s="597">
        <v>52</v>
      </c>
      <c r="C427" s="568" t="s">
        <v>1117</v>
      </c>
      <c r="D427" s="598" t="s">
        <v>18</v>
      </c>
      <c r="E427" s="599" t="s">
        <v>437</v>
      </c>
      <c r="F427" s="569">
        <v>98</v>
      </c>
      <c r="G427" s="584" t="str">
        <f t="shared" si="6"/>
        <v>Xuất sắc</v>
      </c>
      <c r="H427" s="569"/>
    </row>
    <row r="428" spans="1:8" s="94" customFormat="1" ht="16.5" x14ac:dyDescent="0.25">
      <c r="A428" s="596">
        <v>406</v>
      </c>
      <c r="B428" s="597">
        <v>53</v>
      </c>
      <c r="C428" s="568" t="s">
        <v>1118</v>
      </c>
      <c r="D428" s="598" t="s">
        <v>366</v>
      </c>
      <c r="E428" s="599" t="s">
        <v>184</v>
      </c>
      <c r="F428" s="569">
        <v>93</v>
      </c>
      <c r="G428" s="584" t="str">
        <f t="shared" si="6"/>
        <v>Xuất sắc</v>
      </c>
      <c r="H428" s="569"/>
    </row>
    <row r="429" spans="1:8" s="94" customFormat="1" ht="16.5" x14ac:dyDescent="0.25">
      <c r="A429" s="596">
        <v>407</v>
      </c>
      <c r="B429" s="597">
        <v>54</v>
      </c>
      <c r="C429" s="568" t="s">
        <v>1119</v>
      </c>
      <c r="D429" s="598" t="s">
        <v>264</v>
      </c>
      <c r="E429" s="599" t="s">
        <v>137</v>
      </c>
      <c r="F429" s="569">
        <v>83</v>
      </c>
      <c r="G429" s="584" t="str">
        <f t="shared" si="6"/>
        <v>Tốt</v>
      </c>
      <c r="H429" s="569"/>
    </row>
    <row r="430" spans="1:8" s="94" customFormat="1" ht="16.5" x14ac:dyDescent="0.25">
      <c r="A430" s="596">
        <v>408</v>
      </c>
      <c r="B430" s="597">
        <v>55</v>
      </c>
      <c r="C430" s="568" t="s">
        <v>1120</v>
      </c>
      <c r="D430" s="598" t="s">
        <v>1121</v>
      </c>
      <c r="E430" s="599" t="s">
        <v>67</v>
      </c>
      <c r="F430" s="569">
        <v>88</v>
      </c>
      <c r="G430" s="584" t="str">
        <f t="shared" si="6"/>
        <v>Tốt</v>
      </c>
      <c r="H430" s="569"/>
    </row>
    <row r="431" spans="1:8" s="94" customFormat="1" ht="16.5" x14ac:dyDescent="0.25">
      <c r="A431" s="596">
        <v>409</v>
      </c>
      <c r="B431" s="597">
        <v>56</v>
      </c>
      <c r="C431" s="568" t="s">
        <v>1122</v>
      </c>
      <c r="D431" s="598" t="s">
        <v>916</v>
      </c>
      <c r="E431" s="599" t="s">
        <v>12</v>
      </c>
      <c r="F431" s="569">
        <v>82</v>
      </c>
      <c r="G431" s="584" t="str">
        <f t="shared" si="6"/>
        <v>Tốt</v>
      </c>
      <c r="H431" s="569"/>
    </row>
    <row r="432" spans="1:8" s="94" customFormat="1" ht="16.5" x14ac:dyDescent="0.25">
      <c r="A432" s="596">
        <v>410</v>
      </c>
      <c r="B432" s="597">
        <v>57</v>
      </c>
      <c r="C432" s="568" t="s">
        <v>1123</v>
      </c>
      <c r="D432" s="598" t="s">
        <v>155</v>
      </c>
      <c r="E432" s="599" t="s">
        <v>12</v>
      </c>
      <c r="F432" s="569">
        <v>84</v>
      </c>
      <c r="G432" s="584" t="str">
        <f t="shared" si="6"/>
        <v>Tốt</v>
      </c>
      <c r="H432" s="569"/>
    </row>
    <row r="433" spans="1:8" s="94" customFormat="1" ht="16.5" x14ac:dyDescent="0.25">
      <c r="A433" s="596">
        <v>411</v>
      </c>
      <c r="B433" s="597">
        <v>58</v>
      </c>
      <c r="C433" s="568" t="s">
        <v>1124</v>
      </c>
      <c r="D433" s="598" t="s">
        <v>1125</v>
      </c>
      <c r="E433" s="599" t="s">
        <v>12</v>
      </c>
      <c r="F433" s="569">
        <v>70</v>
      </c>
      <c r="G433" s="584" t="str">
        <f t="shared" si="6"/>
        <v>Khá</v>
      </c>
      <c r="H433" s="569"/>
    </row>
    <row r="434" spans="1:8" s="94" customFormat="1" ht="16.5" x14ac:dyDescent="0.25">
      <c r="A434" s="596">
        <v>412</v>
      </c>
      <c r="B434" s="597">
        <v>59</v>
      </c>
      <c r="C434" s="568" t="s">
        <v>1128</v>
      </c>
      <c r="D434" s="598" t="s">
        <v>218</v>
      </c>
      <c r="E434" s="599" t="s">
        <v>186</v>
      </c>
      <c r="F434" s="569">
        <v>85</v>
      </c>
      <c r="G434" s="584" t="str">
        <f t="shared" si="6"/>
        <v>Tốt</v>
      </c>
      <c r="H434" s="569"/>
    </row>
    <row r="435" spans="1:8" s="94" customFormat="1" ht="16.5" x14ac:dyDescent="0.25">
      <c r="A435" s="596">
        <v>413</v>
      </c>
      <c r="B435" s="597">
        <v>60</v>
      </c>
      <c r="C435" s="568" t="s">
        <v>1129</v>
      </c>
      <c r="D435" s="598" t="s">
        <v>1130</v>
      </c>
      <c r="E435" s="599" t="s">
        <v>1131</v>
      </c>
      <c r="F435" s="568">
        <v>90</v>
      </c>
      <c r="G435" s="584" t="str">
        <f t="shared" si="6"/>
        <v>Xuất sắc</v>
      </c>
      <c r="H435" s="568"/>
    </row>
    <row r="436" spans="1:8" s="94" customFormat="1" ht="16.5" x14ac:dyDescent="0.25">
      <c r="A436" s="596">
        <v>414</v>
      </c>
      <c r="B436" s="597">
        <v>61</v>
      </c>
      <c r="C436" s="568" t="s">
        <v>1132</v>
      </c>
      <c r="D436" s="598" t="s">
        <v>926</v>
      </c>
      <c r="E436" s="599" t="s">
        <v>70</v>
      </c>
      <c r="F436" s="568">
        <v>65</v>
      </c>
      <c r="G436" s="584" t="str">
        <f t="shared" si="6"/>
        <v>Khá</v>
      </c>
      <c r="H436" s="568"/>
    </row>
    <row r="437" spans="1:8" s="94" customFormat="1" ht="16.5" x14ac:dyDescent="0.25">
      <c r="A437" s="596">
        <v>415</v>
      </c>
      <c r="B437" s="597">
        <v>62</v>
      </c>
      <c r="C437" s="568" t="s">
        <v>1133</v>
      </c>
      <c r="D437" s="598" t="s">
        <v>1134</v>
      </c>
      <c r="E437" s="599" t="s">
        <v>70</v>
      </c>
      <c r="F437" s="568">
        <v>70</v>
      </c>
      <c r="G437" s="584" t="str">
        <f t="shared" si="6"/>
        <v>Khá</v>
      </c>
      <c r="H437" s="568"/>
    </row>
    <row r="438" spans="1:8" s="94" customFormat="1" x14ac:dyDescent="0.25">
      <c r="B438" s="596"/>
      <c r="C438" s="605" t="s">
        <v>5763</v>
      </c>
      <c r="D438" s="596"/>
      <c r="E438" s="596"/>
      <c r="F438" s="596"/>
      <c r="G438" s="596"/>
      <c r="H438" s="606"/>
    </row>
    <row r="439" spans="1:8" s="94" customFormat="1" ht="16.5" x14ac:dyDescent="0.25">
      <c r="A439" s="596">
        <v>416</v>
      </c>
      <c r="B439" s="607">
        <v>1</v>
      </c>
      <c r="C439" s="608" t="s">
        <v>1206</v>
      </c>
      <c r="D439" s="608" t="s">
        <v>145</v>
      </c>
      <c r="E439" s="608" t="s">
        <v>34</v>
      </c>
      <c r="F439" s="421">
        <v>81</v>
      </c>
      <c r="G439" s="584" t="str">
        <f t="shared" si="6"/>
        <v>Tốt</v>
      </c>
      <c r="H439" s="421"/>
    </row>
    <row r="440" spans="1:8" s="94" customFormat="1" ht="16.5" x14ac:dyDescent="0.25">
      <c r="A440" s="596">
        <v>417</v>
      </c>
      <c r="B440" s="597">
        <v>2</v>
      </c>
      <c r="C440" s="608" t="s">
        <v>1207</v>
      </c>
      <c r="D440" s="608" t="s">
        <v>223</v>
      </c>
      <c r="E440" s="608" t="s">
        <v>147</v>
      </c>
      <c r="F440" s="568">
        <v>82</v>
      </c>
      <c r="G440" s="584" t="str">
        <f t="shared" si="6"/>
        <v>Tốt</v>
      </c>
      <c r="H440" s="568"/>
    </row>
    <row r="441" spans="1:8" s="94" customFormat="1" ht="16.5" x14ac:dyDescent="0.25">
      <c r="A441" s="596">
        <v>418</v>
      </c>
      <c r="B441" s="607">
        <v>3</v>
      </c>
      <c r="C441" s="608" t="s">
        <v>1208</v>
      </c>
      <c r="D441" s="608" t="s">
        <v>236</v>
      </c>
      <c r="E441" s="608" t="s">
        <v>147</v>
      </c>
      <c r="F441" s="568">
        <v>82</v>
      </c>
      <c r="G441" s="584" t="str">
        <f t="shared" ref="G441:G504" si="7">IF(F441&gt;=90,"Xuất sắc",IF(F441&gt;=80,"Tốt",IF(F441&gt;=65,"Khá",IF(F441&gt;=50,"Trung bình",IF(F441&gt;=35,"Yếu","Kém")))))</f>
        <v>Tốt</v>
      </c>
      <c r="H441" s="568"/>
    </row>
    <row r="442" spans="1:8" s="94" customFormat="1" ht="16.5" x14ac:dyDescent="0.25">
      <c r="A442" s="596">
        <v>419</v>
      </c>
      <c r="B442" s="597">
        <v>4</v>
      </c>
      <c r="C442" s="608" t="s">
        <v>1209</v>
      </c>
      <c r="D442" s="608" t="s">
        <v>323</v>
      </c>
      <c r="E442" s="608" t="s">
        <v>476</v>
      </c>
      <c r="F442" s="568">
        <v>93</v>
      </c>
      <c r="G442" s="584" t="str">
        <f t="shared" si="7"/>
        <v>Xuất sắc</v>
      </c>
      <c r="H442" s="568"/>
    </row>
    <row r="443" spans="1:8" s="94" customFormat="1" ht="16.5" x14ac:dyDescent="0.25">
      <c r="A443" s="596">
        <v>420</v>
      </c>
      <c r="B443" s="607">
        <v>5</v>
      </c>
      <c r="C443" s="609" t="s">
        <v>1210</v>
      </c>
      <c r="D443" s="609" t="s">
        <v>59</v>
      </c>
      <c r="E443" s="609" t="s">
        <v>39</v>
      </c>
      <c r="F443" s="568">
        <v>92</v>
      </c>
      <c r="G443" s="584" t="str">
        <f t="shared" si="7"/>
        <v>Xuất sắc</v>
      </c>
      <c r="H443" s="568"/>
    </row>
    <row r="444" spans="1:8" s="94" customFormat="1" ht="16.5" x14ac:dyDescent="0.25">
      <c r="A444" s="596">
        <v>421</v>
      </c>
      <c r="B444" s="597">
        <v>6</v>
      </c>
      <c r="C444" s="608" t="s">
        <v>1211</v>
      </c>
      <c r="D444" s="608" t="s">
        <v>1212</v>
      </c>
      <c r="E444" s="608" t="s">
        <v>370</v>
      </c>
      <c r="F444" s="568">
        <v>82</v>
      </c>
      <c r="G444" s="584" t="str">
        <f t="shared" si="7"/>
        <v>Tốt</v>
      </c>
      <c r="H444" s="569"/>
    </row>
    <row r="445" spans="1:8" s="94" customFormat="1" ht="16.5" x14ac:dyDescent="0.25">
      <c r="A445" s="596">
        <v>422</v>
      </c>
      <c r="B445" s="607">
        <v>7</v>
      </c>
      <c r="C445" s="610" t="s">
        <v>1213</v>
      </c>
      <c r="D445" s="610" t="s">
        <v>546</v>
      </c>
      <c r="E445" s="610" t="s">
        <v>41</v>
      </c>
      <c r="F445" s="421">
        <v>85</v>
      </c>
      <c r="G445" s="584" t="str">
        <f t="shared" si="7"/>
        <v>Tốt</v>
      </c>
      <c r="H445" s="421"/>
    </row>
    <row r="446" spans="1:8" s="94" customFormat="1" ht="16.5" x14ac:dyDescent="0.25">
      <c r="A446" s="596">
        <v>423</v>
      </c>
      <c r="B446" s="607">
        <v>8</v>
      </c>
      <c r="C446" s="609" t="s">
        <v>1214</v>
      </c>
      <c r="D446" s="609" t="s">
        <v>471</v>
      </c>
      <c r="E446" s="609" t="s">
        <v>7</v>
      </c>
      <c r="F446" s="421">
        <v>73</v>
      </c>
      <c r="G446" s="584" t="str">
        <f t="shared" si="7"/>
        <v>Khá</v>
      </c>
      <c r="H446" s="421"/>
    </row>
    <row r="447" spans="1:8" s="94" customFormat="1" ht="16.5" x14ac:dyDescent="0.25">
      <c r="A447" s="596">
        <v>424</v>
      </c>
      <c r="B447" s="607">
        <v>9</v>
      </c>
      <c r="C447" s="610" t="s">
        <v>1084</v>
      </c>
      <c r="D447" s="610" t="s">
        <v>18</v>
      </c>
      <c r="E447" s="610" t="s">
        <v>43</v>
      </c>
      <c r="F447" s="421">
        <v>70</v>
      </c>
      <c r="G447" s="584" t="str">
        <f t="shared" si="7"/>
        <v>Khá</v>
      </c>
      <c r="H447" s="571"/>
    </row>
    <row r="448" spans="1:8" s="94" customFormat="1" ht="16.5" x14ac:dyDescent="0.25">
      <c r="A448" s="596">
        <v>425</v>
      </c>
      <c r="B448" s="607">
        <v>10</v>
      </c>
      <c r="C448" s="610" t="s">
        <v>1216</v>
      </c>
      <c r="D448" s="610" t="s">
        <v>60</v>
      </c>
      <c r="E448" s="610" t="s">
        <v>15</v>
      </c>
      <c r="F448" s="421">
        <v>92</v>
      </c>
      <c r="G448" s="584" t="str">
        <f t="shared" si="7"/>
        <v>Xuất sắc</v>
      </c>
      <c r="H448" s="421"/>
    </row>
    <row r="449" spans="1:8" s="94" customFormat="1" ht="16.5" x14ac:dyDescent="0.25">
      <c r="A449" s="596">
        <v>426</v>
      </c>
      <c r="B449" s="607">
        <v>11</v>
      </c>
      <c r="C449" s="610" t="s">
        <v>1217</v>
      </c>
      <c r="D449" s="610" t="s">
        <v>1218</v>
      </c>
      <c r="E449" s="610" t="s">
        <v>29</v>
      </c>
      <c r="F449" s="421">
        <v>85</v>
      </c>
      <c r="G449" s="584" t="str">
        <f t="shared" si="7"/>
        <v>Tốt</v>
      </c>
      <c r="H449" s="421"/>
    </row>
    <row r="450" spans="1:8" s="94" customFormat="1" ht="16.5" x14ac:dyDescent="0.25">
      <c r="A450" s="596">
        <v>427</v>
      </c>
      <c r="B450" s="607">
        <v>12</v>
      </c>
      <c r="C450" s="610" t="s">
        <v>1154</v>
      </c>
      <c r="D450" s="610" t="s">
        <v>5764</v>
      </c>
      <c r="E450" s="610" t="s">
        <v>49</v>
      </c>
      <c r="F450" s="421">
        <v>86</v>
      </c>
      <c r="G450" s="584" t="str">
        <f t="shared" si="7"/>
        <v>Tốt</v>
      </c>
      <c r="H450" s="421"/>
    </row>
    <row r="451" spans="1:8" s="94" customFormat="1" ht="16.5" x14ac:dyDescent="0.25">
      <c r="A451" s="596">
        <v>428</v>
      </c>
      <c r="B451" s="607">
        <v>13</v>
      </c>
      <c r="C451" s="610" t="s">
        <v>1221</v>
      </c>
      <c r="D451" s="610" t="s">
        <v>400</v>
      </c>
      <c r="E451" s="610" t="s">
        <v>81</v>
      </c>
      <c r="F451" s="421">
        <v>85</v>
      </c>
      <c r="G451" s="584" t="str">
        <f t="shared" si="7"/>
        <v>Tốt</v>
      </c>
      <c r="H451" s="421"/>
    </row>
    <row r="452" spans="1:8" s="94" customFormat="1" ht="16.5" x14ac:dyDescent="0.25">
      <c r="A452" s="596">
        <v>429</v>
      </c>
      <c r="B452" s="607">
        <v>14</v>
      </c>
      <c r="C452" s="610" t="s">
        <v>1222</v>
      </c>
      <c r="D452" s="610" t="s">
        <v>259</v>
      </c>
      <c r="E452" s="610" t="s">
        <v>20</v>
      </c>
      <c r="F452" s="421">
        <v>83</v>
      </c>
      <c r="G452" s="584" t="str">
        <f t="shared" si="7"/>
        <v>Tốt</v>
      </c>
      <c r="H452" s="421"/>
    </row>
    <row r="453" spans="1:8" s="94" customFormat="1" ht="16.5" x14ac:dyDescent="0.25">
      <c r="A453" s="596">
        <v>430</v>
      </c>
      <c r="B453" s="607">
        <v>15</v>
      </c>
      <c r="C453" s="610" t="s">
        <v>1223</v>
      </c>
      <c r="D453" s="610" t="s">
        <v>1224</v>
      </c>
      <c r="E453" s="610" t="s">
        <v>124</v>
      </c>
      <c r="F453" s="421">
        <v>84</v>
      </c>
      <c r="G453" s="584" t="str">
        <f t="shared" si="7"/>
        <v>Tốt</v>
      </c>
      <c r="H453" s="571"/>
    </row>
    <row r="454" spans="1:8" s="94" customFormat="1" ht="16.5" x14ac:dyDescent="0.25">
      <c r="A454" s="596">
        <v>431</v>
      </c>
      <c r="B454" s="607">
        <v>16</v>
      </c>
      <c r="C454" s="610" t="s">
        <v>1155</v>
      </c>
      <c r="D454" s="610" t="s">
        <v>222</v>
      </c>
      <c r="E454" s="610" t="s">
        <v>21</v>
      </c>
      <c r="F454" s="421">
        <v>100</v>
      </c>
      <c r="G454" s="408" t="str">
        <f t="shared" si="7"/>
        <v>Xuất sắc</v>
      </c>
      <c r="H454" s="421"/>
    </row>
    <row r="455" spans="1:8" s="94" customFormat="1" ht="16.5" x14ac:dyDescent="0.25">
      <c r="A455" s="596">
        <v>432</v>
      </c>
      <c r="B455" s="607">
        <v>17</v>
      </c>
      <c r="C455" s="610" t="s">
        <v>1225</v>
      </c>
      <c r="D455" s="610" t="s">
        <v>18</v>
      </c>
      <c r="E455" s="610" t="s">
        <v>189</v>
      </c>
      <c r="F455" s="421">
        <v>90</v>
      </c>
      <c r="G455" s="408" t="str">
        <f t="shared" si="7"/>
        <v>Xuất sắc</v>
      </c>
      <c r="H455" s="421"/>
    </row>
    <row r="456" spans="1:8" s="94" customFormat="1" ht="16.5" x14ac:dyDescent="0.25">
      <c r="A456" s="596">
        <v>433</v>
      </c>
      <c r="B456" s="607">
        <v>18</v>
      </c>
      <c r="C456" s="610" t="s">
        <v>1156</v>
      </c>
      <c r="D456" s="610" t="s">
        <v>13</v>
      </c>
      <c r="E456" s="610" t="s">
        <v>56</v>
      </c>
      <c r="F456" s="421">
        <v>80</v>
      </c>
      <c r="G456" s="408" t="str">
        <f t="shared" si="7"/>
        <v>Tốt</v>
      </c>
      <c r="H456" s="421"/>
    </row>
    <row r="457" spans="1:8" s="94" customFormat="1" ht="16.5" x14ac:dyDescent="0.25">
      <c r="A457" s="596">
        <v>434</v>
      </c>
      <c r="B457" s="607">
        <v>19</v>
      </c>
      <c r="C457" s="610" t="s">
        <v>1157</v>
      </c>
      <c r="D457" s="610" t="s">
        <v>18</v>
      </c>
      <c r="E457" s="610" t="s">
        <v>16</v>
      </c>
      <c r="F457" s="421">
        <v>83</v>
      </c>
      <c r="G457" s="408" t="str">
        <f t="shared" si="7"/>
        <v>Tốt</v>
      </c>
      <c r="H457" s="421"/>
    </row>
    <row r="458" spans="1:8" s="94" customFormat="1" ht="16.5" x14ac:dyDescent="0.25">
      <c r="A458" s="596">
        <v>435</v>
      </c>
      <c r="B458" s="607">
        <v>20</v>
      </c>
      <c r="C458" s="610" t="s">
        <v>1158</v>
      </c>
      <c r="D458" s="610" t="s">
        <v>113</v>
      </c>
      <c r="E458" s="610" t="s">
        <v>1160</v>
      </c>
      <c r="F458" s="421">
        <v>82</v>
      </c>
      <c r="G458" s="408" t="str">
        <f t="shared" si="7"/>
        <v>Tốt</v>
      </c>
      <c r="H458" s="421"/>
    </row>
    <row r="459" spans="1:8" s="94" customFormat="1" ht="16.5" x14ac:dyDescent="0.25">
      <c r="A459" s="596">
        <v>436</v>
      </c>
      <c r="B459" s="607">
        <v>21</v>
      </c>
      <c r="C459" s="610" t="s">
        <v>1161</v>
      </c>
      <c r="D459" s="610" t="s">
        <v>5765</v>
      </c>
      <c r="E459" s="610" t="s">
        <v>109</v>
      </c>
      <c r="F459" s="421">
        <v>100</v>
      </c>
      <c r="G459" s="408" t="str">
        <f t="shared" si="7"/>
        <v>Xuất sắc</v>
      </c>
      <c r="H459" s="421"/>
    </row>
    <row r="460" spans="1:8" s="94" customFormat="1" ht="16.5" x14ac:dyDescent="0.25">
      <c r="A460" s="596">
        <v>437</v>
      </c>
      <c r="B460" s="607">
        <v>22</v>
      </c>
      <c r="C460" s="610" t="s">
        <v>1227</v>
      </c>
      <c r="D460" s="610" t="s">
        <v>1228</v>
      </c>
      <c r="E460" s="610" t="s">
        <v>109</v>
      </c>
      <c r="F460" s="421">
        <v>50</v>
      </c>
      <c r="G460" s="408" t="str">
        <f t="shared" si="7"/>
        <v>Trung bình</v>
      </c>
      <c r="H460" s="421" t="s">
        <v>123</v>
      </c>
    </row>
    <row r="461" spans="1:8" s="94" customFormat="1" ht="16.5" x14ac:dyDescent="0.25">
      <c r="A461" s="596">
        <v>438</v>
      </c>
      <c r="B461" s="607">
        <v>23</v>
      </c>
      <c r="C461" s="610" t="s">
        <v>1163</v>
      </c>
      <c r="D461" s="610" t="s">
        <v>1164</v>
      </c>
      <c r="E461" s="610" t="s">
        <v>8</v>
      </c>
      <c r="F461" s="421">
        <v>82</v>
      </c>
      <c r="G461" s="408" t="str">
        <f t="shared" si="7"/>
        <v>Tốt</v>
      </c>
      <c r="H461" s="421"/>
    </row>
    <row r="462" spans="1:8" s="94" customFormat="1" ht="16.5" x14ac:dyDescent="0.25">
      <c r="A462" s="596">
        <v>439</v>
      </c>
      <c r="B462" s="607">
        <v>24</v>
      </c>
      <c r="C462" s="610" t="s">
        <v>1165</v>
      </c>
      <c r="D462" s="610" t="s">
        <v>59</v>
      </c>
      <c r="E462" s="610" t="s">
        <v>8</v>
      </c>
      <c r="F462" s="571">
        <v>66</v>
      </c>
      <c r="G462" s="408" t="str">
        <f t="shared" si="7"/>
        <v>Khá</v>
      </c>
      <c r="H462" s="571"/>
    </row>
    <row r="463" spans="1:8" s="94" customFormat="1" ht="16.5" x14ac:dyDescent="0.25">
      <c r="A463" s="596">
        <v>440</v>
      </c>
      <c r="B463" s="607">
        <v>25</v>
      </c>
      <c r="C463" s="610" t="s">
        <v>1229</v>
      </c>
      <c r="D463" s="610" t="s">
        <v>360</v>
      </c>
      <c r="E463" s="610" t="s">
        <v>8</v>
      </c>
      <c r="F463" s="571">
        <v>83</v>
      </c>
      <c r="G463" s="408" t="str">
        <f t="shared" si="7"/>
        <v>Tốt</v>
      </c>
      <c r="H463" s="571"/>
    </row>
    <row r="464" spans="1:8" s="94" customFormat="1" ht="16.5" x14ac:dyDescent="0.25">
      <c r="A464" s="596">
        <v>441</v>
      </c>
      <c r="B464" s="607">
        <v>26</v>
      </c>
      <c r="C464" s="610" t="s">
        <v>1166</v>
      </c>
      <c r="D464" s="610" t="s">
        <v>1127</v>
      </c>
      <c r="E464" s="610" t="s">
        <v>8</v>
      </c>
      <c r="F464" s="571">
        <v>65</v>
      </c>
      <c r="G464" s="408" t="str">
        <f t="shared" si="7"/>
        <v>Khá</v>
      </c>
      <c r="H464" s="571" t="s">
        <v>73</v>
      </c>
    </row>
    <row r="465" spans="1:8" s="94" customFormat="1" ht="16.5" x14ac:dyDescent="0.25">
      <c r="A465" s="596">
        <v>442</v>
      </c>
      <c r="B465" s="607">
        <v>27</v>
      </c>
      <c r="C465" s="609" t="s">
        <v>1230</v>
      </c>
      <c r="D465" s="609" t="s">
        <v>78</v>
      </c>
      <c r="E465" s="609" t="s">
        <v>8</v>
      </c>
      <c r="F465" s="571">
        <v>90</v>
      </c>
      <c r="G465" s="408" t="str">
        <f t="shared" si="7"/>
        <v>Xuất sắc</v>
      </c>
      <c r="H465" s="571"/>
    </row>
    <row r="466" spans="1:8" s="94" customFormat="1" ht="16.5" x14ac:dyDescent="0.25">
      <c r="A466" s="596">
        <v>443</v>
      </c>
      <c r="B466" s="607">
        <v>28</v>
      </c>
      <c r="C466" s="610" t="s">
        <v>1167</v>
      </c>
      <c r="D466" s="610" t="s">
        <v>5766</v>
      </c>
      <c r="E466" s="610" t="s">
        <v>412</v>
      </c>
      <c r="F466" s="570">
        <v>66</v>
      </c>
      <c r="G466" s="408" t="str">
        <f t="shared" si="7"/>
        <v>Khá</v>
      </c>
      <c r="H466" s="571"/>
    </row>
    <row r="467" spans="1:8" s="94" customFormat="1" ht="16.5" x14ac:dyDescent="0.25">
      <c r="A467" s="596">
        <v>444</v>
      </c>
      <c r="B467" s="607">
        <v>29</v>
      </c>
      <c r="C467" s="610" t="s">
        <v>1231</v>
      </c>
      <c r="D467" s="610" t="s">
        <v>1232</v>
      </c>
      <c r="E467" s="610" t="s">
        <v>154</v>
      </c>
      <c r="F467" s="571">
        <v>51</v>
      </c>
      <c r="G467" s="408" t="str">
        <f t="shared" si="7"/>
        <v>Trung bình</v>
      </c>
      <c r="H467" s="421" t="s">
        <v>123</v>
      </c>
    </row>
    <row r="468" spans="1:8" s="94" customFormat="1" ht="16.5" x14ac:dyDescent="0.25">
      <c r="A468" s="596">
        <v>445</v>
      </c>
      <c r="B468" s="607">
        <v>30</v>
      </c>
      <c r="C468" s="610" t="s">
        <v>1233</v>
      </c>
      <c r="D468" s="610" t="s">
        <v>520</v>
      </c>
      <c r="E468" s="610" t="s">
        <v>25</v>
      </c>
      <c r="F468" s="571">
        <v>82</v>
      </c>
      <c r="G468" s="408" t="str">
        <f t="shared" si="7"/>
        <v>Tốt</v>
      </c>
      <c r="H468" s="571"/>
    </row>
    <row r="469" spans="1:8" s="94" customFormat="1" ht="16.5" x14ac:dyDescent="0.25">
      <c r="A469" s="596">
        <v>446</v>
      </c>
      <c r="B469" s="607">
        <v>31</v>
      </c>
      <c r="C469" s="610" t="s">
        <v>1234</v>
      </c>
      <c r="D469" s="610" t="s">
        <v>573</v>
      </c>
      <c r="E469" s="610" t="s">
        <v>25</v>
      </c>
      <c r="F469" s="571">
        <v>85</v>
      </c>
      <c r="G469" s="408" t="str">
        <f t="shared" si="7"/>
        <v>Tốt</v>
      </c>
      <c r="H469" s="571"/>
    </row>
    <row r="470" spans="1:8" s="94" customFormat="1" ht="16.5" x14ac:dyDescent="0.25">
      <c r="A470" s="596">
        <v>447</v>
      </c>
      <c r="B470" s="607">
        <v>32</v>
      </c>
      <c r="C470" s="610" t="s">
        <v>1235</v>
      </c>
      <c r="D470" s="610" t="s">
        <v>202</v>
      </c>
      <c r="E470" s="610" t="s">
        <v>86</v>
      </c>
      <c r="F470" s="571">
        <v>89</v>
      </c>
      <c r="G470" s="408" t="str">
        <f t="shared" si="7"/>
        <v>Tốt</v>
      </c>
      <c r="H470" s="571"/>
    </row>
    <row r="471" spans="1:8" s="94" customFormat="1" ht="16.5" x14ac:dyDescent="0.25">
      <c r="A471" s="596">
        <v>448</v>
      </c>
      <c r="B471" s="607">
        <v>33</v>
      </c>
      <c r="C471" s="610" t="s">
        <v>1168</v>
      </c>
      <c r="D471" s="610" t="s">
        <v>18</v>
      </c>
      <c r="E471" s="610" t="s">
        <v>170</v>
      </c>
      <c r="F471" s="571">
        <v>85</v>
      </c>
      <c r="G471" s="408" t="str">
        <f t="shared" si="7"/>
        <v>Tốt</v>
      </c>
      <c r="H471" s="571"/>
    </row>
    <row r="472" spans="1:8" s="94" customFormat="1" ht="16.5" x14ac:dyDescent="0.25">
      <c r="A472" s="596">
        <v>449</v>
      </c>
      <c r="B472" s="607">
        <v>34</v>
      </c>
      <c r="C472" s="610" t="s">
        <v>1169</v>
      </c>
      <c r="D472" s="610" t="s">
        <v>18</v>
      </c>
      <c r="E472" s="610" t="s">
        <v>170</v>
      </c>
      <c r="F472" s="571">
        <v>75</v>
      </c>
      <c r="G472" s="408" t="str">
        <f t="shared" si="7"/>
        <v>Khá</v>
      </c>
      <c r="H472" s="571"/>
    </row>
    <row r="473" spans="1:8" s="94" customFormat="1" ht="16.5" x14ac:dyDescent="0.25">
      <c r="A473" s="596">
        <v>450</v>
      </c>
      <c r="B473" s="607">
        <v>35</v>
      </c>
      <c r="C473" s="610" t="s">
        <v>1170</v>
      </c>
      <c r="D473" s="610" t="s">
        <v>5767</v>
      </c>
      <c r="E473" s="610" t="s">
        <v>26</v>
      </c>
      <c r="F473" s="571">
        <v>100</v>
      </c>
      <c r="G473" s="408" t="str">
        <f t="shared" si="7"/>
        <v>Xuất sắc</v>
      </c>
      <c r="H473" s="571"/>
    </row>
    <row r="474" spans="1:8" s="94" customFormat="1" ht="16.5" x14ac:dyDescent="0.25">
      <c r="A474" s="596">
        <v>451</v>
      </c>
      <c r="B474" s="607">
        <v>36</v>
      </c>
      <c r="C474" s="610" t="s">
        <v>1171</v>
      </c>
      <c r="D474" s="610" t="s">
        <v>18</v>
      </c>
      <c r="E474" s="610" t="s">
        <v>26</v>
      </c>
      <c r="F474" s="571">
        <v>90</v>
      </c>
      <c r="G474" s="584" t="str">
        <f t="shared" si="7"/>
        <v>Xuất sắc</v>
      </c>
      <c r="H474" s="571"/>
    </row>
    <row r="475" spans="1:8" s="94" customFormat="1" ht="16.5" x14ac:dyDescent="0.25">
      <c r="A475" s="596">
        <v>452</v>
      </c>
      <c r="B475" s="607">
        <v>37</v>
      </c>
      <c r="C475" s="610" t="s">
        <v>1172</v>
      </c>
      <c r="D475" s="610" t="s">
        <v>1173</v>
      </c>
      <c r="E475" s="610" t="s">
        <v>26</v>
      </c>
      <c r="F475" s="571">
        <v>81</v>
      </c>
      <c r="G475" s="584" t="str">
        <f t="shared" si="7"/>
        <v>Tốt</v>
      </c>
      <c r="H475" s="571"/>
    </row>
    <row r="476" spans="1:8" s="94" customFormat="1" ht="16.5" x14ac:dyDescent="0.25">
      <c r="A476" s="596">
        <v>453</v>
      </c>
      <c r="B476" s="607">
        <v>38</v>
      </c>
      <c r="C476" s="610" t="s">
        <v>1236</v>
      </c>
      <c r="D476" s="610" t="s">
        <v>78</v>
      </c>
      <c r="E476" s="610" t="s">
        <v>26</v>
      </c>
      <c r="F476" s="571">
        <v>81</v>
      </c>
      <c r="G476" s="584" t="str">
        <f t="shared" si="7"/>
        <v>Tốt</v>
      </c>
      <c r="H476" s="571"/>
    </row>
    <row r="477" spans="1:8" s="94" customFormat="1" ht="16.5" x14ac:dyDescent="0.25">
      <c r="A477" s="596">
        <v>454</v>
      </c>
      <c r="B477" s="607">
        <v>39</v>
      </c>
      <c r="C477" s="610" t="s">
        <v>1174</v>
      </c>
      <c r="D477" s="610" t="s">
        <v>5768</v>
      </c>
      <c r="E477" s="610" t="s">
        <v>190</v>
      </c>
      <c r="F477" s="571">
        <v>80</v>
      </c>
      <c r="G477" s="584" t="str">
        <f t="shared" si="7"/>
        <v>Tốt</v>
      </c>
      <c r="H477" s="571"/>
    </row>
    <row r="478" spans="1:8" s="94" customFormat="1" ht="16.5" x14ac:dyDescent="0.25">
      <c r="A478" s="596">
        <v>455</v>
      </c>
      <c r="B478" s="607">
        <v>40</v>
      </c>
      <c r="C478" s="610" t="s">
        <v>1175</v>
      </c>
      <c r="D478" s="610" t="s">
        <v>224</v>
      </c>
      <c r="E478" s="610" t="s">
        <v>10</v>
      </c>
      <c r="F478" s="571">
        <v>82</v>
      </c>
      <c r="G478" s="584" t="str">
        <f t="shared" si="7"/>
        <v>Tốt</v>
      </c>
      <c r="H478" s="571"/>
    </row>
    <row r="479" spans="1:8" s="94" customFormat="1" ht="16.5" x14ac:dyDescent="0.25">
      <c r="A479" s="596">
        <v>456</v>
      </c>
      <c r="B479" s="607">
        <v>41</v>
      </c>
      <c r="C479" s="610" t="s">
        <v>1176</v>
      </c>
      <c r="D479" s="610" t="s">
        <v>205</v>
      </c>
      <c r="E479" s="610" t="s">
        <v>11</v>
      </c>
      <c r="F479" s="571">
        <v>92</v>
      </c>
      <c r="G479" s="584" t="str">
        <f t="shared" si="7"/>
        <v>Xuất sắc</v>
      </c>
      <c r="H479" s="571"/>
    </row>
    <row r="480" spans="1:8" s="94" customFormat="1" ht="16.5" x14ac:dyDescent="0.25">
      <c r="A480" s="596">
        <v>457</v>
      </c>
      <c r="B480" s="607">
        <v>42</v>
      </c>
      <c r="C480" s="610" t="s">
        <v>1178</v>
      </c>
      <c r="D480" s="610" t="s">
        <v>3185</v>
      </c>
      <c r="E480" s="610" t="s">
        <v>11</v>
      </c>
      <c r="F480" s="571">
        <v>65</v>
      </c>
      <c r="G480" s="584" t="str">
        <f t="shared" si="7"/>
        <v>Khá</v>
      </c>
      <c r="H480" s="571"/>
    </row>
    <row r="481" spans="1:8" s="94" customFormat="1" ht="16.5" x14ac:dyDescent="0.25">
      <c r="A481" s="596">
        <v>458</v>
      </c>
      <c r="B481" s="607">
        <v>43</v>
      </c>
      <c r="C481" s="610" t="s">
        <v>1179</v>
      </c>
      <c r="D481" s="610" t="s">
        <v>214</v>
      </c>
      <c r="E481" s="610" t="s">
        <v>11</v>
      </c>
      <c r="F481" s="571">
        <v>80</v>
      </c>
      <c r="G481" s="584" t="str">
        <f t="shared" si="7"/>
        <v>Tốt</v>
      </c>
      <c r="H481" s="571"/>
    </row>
    <row r="482" spans="1:8" s="94" customFormat="1" ht="16.5" x14ac:dyDescent="0.25">
      <c r="A482" s="596">
        <v>459</v>
      </c>
      <c r="B482" s="607">
        <v>44</v>
      </c>
      <c r="C482" s="610" t="s">
        <v>1180</v>
      </c>
      <c r="D482" s="610" t="s">
        <v>5769</v>
      </c>
      <c r="E482" s="610" t="s">
        <v>11</v>
      </c>
      <c r="F482" s="571">
        <v>94</v>
      </c>
      <c r="G482" s="584" t="str">
        <f t="shared" si="7"/>
        <v>Xuất sắc</v>
      </c>
      <c r="H482" s="571"/>
    </row>
    <row r="483" spans="1:8" s="94" customFormat="1" ht="16.5" x14ac:dyDescent="0.25">
      <c r="A483" s="596">
        <v>460</v>
      </c>
      <c r="B483" s="607">
        <v>45</v>
      </c>
      <c r="C483" s="610" t="s">
        <v>1181</v>
      </c>
      <c r="D483" s="610" t="s">
        <v>18</v>
      </c>
      <c r="E483" s="610" t="s">
        <v>133</v>
      </c>
      <c r="F483" s="571">
        <v>89</v>
      </c>
      <c r="G483" s="584" t="str">
        <f t="shared" si="7"/>
        <v>Tốt</v>
      </c>
      <c r="H483" s="571"/>
    </row>
    <row r="484" spans="1:8" s="94" customFormat="1" ht="16.5" x14ac:dyDescent="0.25">
      <c r="A484" s="596">
        <v>461</v>
      </c>
      <c r="B484" s="607">
        <v>46</v>
      </c>
      <c r="C484" s="610" t="s">
        <v>1182</v>
      </c>
      <c r="D484" s="610" t="s">
        <v>264</v>
      </c>
      <c r="E484" s="610" t="s">
        <v>63</v>
      </c>
      <c r="F484" s="571">
        <v>68</v>
      </c>
      <c r="G484" s="584" t="str">
        <f t="shared" si="7"/>
        <v>Khá</v>
      </c>
      <c r="H484" s="571"/>
    </row>
    <row r="485" spans="1:8" s="94" customFormat="1" ht="16.5" x14ac:dyDescent="0.25">
      <c r="A485" s="596">
        <v>462</v>
      </c>
      <c r="B485" s="607">
        <v>47</v>
      </c>
      <c r="C485" s="610" t="s">
        <v>1184</v>
      </c>
      <c r="D485" s="610" t="s">
        <v>97</v>
      </c>
      <c r="E485" s="610" t="s">
        <v>64</v>
      </c>
      <c r="F485" s="571">
        <v>73</v>
      </c>
      <c r="G485" s="584" t="str">
        <f t="shared" si="7"/>
        <v>Khá</v>
      </c>
      <c r="H485" s="571"/>
    </row>
    <row r="486" spans="1:8" s="94" customFormat="1" ht="16.5" x14ac:dyDescent="0.25">
      <c r="A486" s="596">
        <v>463</v>
      </c>
      <c r="B486" s="607">
        <v>48</v>
      </c>
      <c r="C486" s="610" t="s">
        <v>1185</v>
      </c>
      <c r="D486" s="610" t="s">
        <v>183</v>
      </c>
      <c r="E486" s="610" t="s">
        <v>64</v>
      </c>
      <c r="F486" s="571">
        <v>83</v>
      </c>
      <c r="G486" s="584" t="str">
        <f t="shared" si="7"/>
        <v>Tốt</v>
      </c>
      <c r="H486" s="571"/>
    </row>
    <row r="487" spans="1:8" s="94" customFormat="1" ht="16.5" x14ac:dyDescent="0.25">
      <c r="A487" s="596">
        <v>464</v>
      </c>
      <c r="B487" s="607">
        <v>49</v>
      </c>
      <c r="C487" s="610" t="s">
        <v>1186</v>
      </c>
      <c r="D487" s="610" t="s">
        <v>144</v>
      </c>
      <c r="E487" s="610" t="s">
        <v>64</v>
      </c>
      <c r="F487" s="571">
        <v>73</v>
      </c>
      <c r="G487" s="584" t="str">
        <f t="shared" si="7"/>
        <v>Khá</v>
      </c>
      <c r="H487" s="571"/>
    </row>
    <row r="488" spans="1:8" s="94" customFormat="1" ht="16.5" x14ac:dyDescent="0.25">
      <c r="A488" s="596">
        <v>465</v>
      </c>
      <c r="B488" s="607">
        <v>50</v>
      </c>
      <c r="C488" s="610" t="s">
        <v>1187</v>
      </c>
      <c r="D488" s="610" t="s">
        <v>215</v>
      </c>
      <c r="E488" s="610" t="s">
        <v>64</v>
      </c>
      <c r="F488" s="421">
        <v>81</v>
      </c>
      <c r="G488" s="584" t="str">
        <f t="shared" si="7"/>
        <v>Tốt</v>
      </c>
      <c r="H488" s="421"/>
    </row>
    <row r="489" spans="1:8" s="94" customFormat="1" ht="16.5" x14ac:dyDescent="0.25">
      <c r="A489" s="596">
        <v>466</v>
      </c>
      <c r="B489" s="607">
        <v>51</v>
      </c>
      <c r="C489" s="610" t="s">
        <v>1189</v>
      </c>
      <c r="D489" s="610" t="s">
        <v>173</v>
      </c>
      <c r="E489" s="610" t="s">
        <v>5</v>
      </c>
      <c r="F489" s="421">
        <v>88</v>
      </c>
      <c r="G489" s="584" t="str">
        <f t="shared" si="7"/>
        <v>Tốt</v>
      </c>
      <c r="H489" s="421"/>
    </row>
    <row r="490" spans="1:8" s="94" customFormat="1" ht="16.5" x14ac:dyDescent="0.25">
      <c r="A490" s="596">
        <v>467</v>
      </c>
      <c r="B490" s="607">
        <v>52</v>
      </c>
      <c r="C490" s="610" t="s">
        <v>1191</v>
      </c>
      <c r="D490" s="610" t="s">
        <v>50</v>
      </c>
      <c r="E490" s="610" t="s">
        <v>5</v>
      </c>
      <c r="F490" s="421">
        <v>82</v>
      </c>
      <c r="G490" s="584" t="str">
        <f t="shared" si="7"/>
        <v>Tốt</v>
      </c>
      <c r="H490" s="421"/>
    </row>
    <row r="491" spans="1:8" s="94" customFormat="1" ht="16.5" x14ac:dyDescent="0.25">
      <c r="A491" s="596">
        <v>468</v>
      </c>
      <c r="B491" s="607">
        <v>53</v>
      </c>
      <c r="C491" s="610" t="s">
        <v>1194</v>
      </c>
      <c r="D491" s="610" t="s">
        <v>1795</v>
      </c>
      <c r="E491" s="610" t="s">
        <v>12</v>
      </c>
      <c r="F491" s="421">
        <v>81</v>
      </c>
      <c r="G491" s="584" t="str">
        <f t="shared" si="7"/>
        <v>Tốt</v>
      </c>
      <c r="H491" s="421"/>
    </row>
    <row r="492" spans="1:8" s="94" customFormat="1" ht="16.5" x14ac:dyDescent="0.25">
      <c r="A492" s="596">
        <v>469</v>
      </c>
      <c r="B492" s="607">
        <v>54</v>
      </c>
      <c r="C492" s="610" t="s">
        <v>1196</v>
      </c>
      <c r="D492" s="610" t="s">
        <v>5542</v>
      </c>
      <c r="E492" s="610" t="s">
        <v>12</v>
      </c>
      <c r="F492" s="421">
        <v>75</v>
      </c>
      <c r="G492" s="584" t="str">
        <f t="shared" si="7"/>
        <v>Khá</v>
      </c>
      <c r="H492" s="571"/>
    </row>
    <row r="493" spans="1:8" s="94" customFormat="1" ht="16.5" x14ac:dyDescent="0.25">
      <c r="A493" s="596">
        <v>470</v>
      </c>
      <c r="B493" s="607">
        <v>55</v>
      </c>
      <c r="C493" s="610" t="s">
        <v>1198</v>
      </c>
      <c r="D493" s="610" t="s">
        <v>1199</v>
      </c>
      <c r="E493" s="610" t="s">
        <v>28</v>
      </c>
      <c r="F493" s="611">
        <v>78</v>
      </c>
      <c r="G493" s="584" t="str">
        <f t="shared" si="7"/>
        <v>Khá</v>
      </c>
      <c r="H493" s="421"/>
    </row>
    <row r="494" spans="1:8" s="94" customFormat="1" ht="16.5" x14ac:dyDescent="0.25">
      <c r="A494" s="596">
        <v>471</v>
      </c>
      <c r="B494" s="607">
        <v>56</v>
      </c>
      <c r="C494" s="610" t="s">
        <v>1200</v>
      </c>
      <c r="D494" s="610" t="s">
        <v>538</v>
      </c>
      <c r="E494" s="610" t="s">
        <v>186</v>
      </c>
      <c r="F494" s="611">
        <v>100</v>
      </c>
      <c r="G494" s="408" t="str">
        <f t="shared" si="7"/>
        <v>Xuất sắc</v>
      </c>
      <c r="H494" s="421"/>
    </row>
    <row r="495" spans="1:8" s="94" customFormat="1" ht="16.5" x14ac:dyDescent="0.25">
      <c r="A495" s="596">
        <v>472</v>
      </c>
      <c r="B495" s="607">
        <v>57</v>
      </c>
      <c r="C495" s="610" t="s">
        <v>1201</v>
      </c>
      <c r="D495" s="610" t="s">
        <v>168</v>
      </c>
      <c r="E495" s="610" t="s">
        <v>24</v>
      </c>
      <c r="F495" s="611">
        <v>79</v>
      </c>
      <c r="G495" s="584" t="str">
        <f t="shared" si="7"/>
        <v>Khá</v>
      </c>
      <c r="H495" s="421"/>
    </row>
    <row r="496" spans="1:8" s="94" customFormat="1" ht="16.5" x14ac:dyDescent="0.25">
      <c r="A496" s="596">
        <v>473</v>
      </c>
      <c r="B496" s="607">
        <v>58</v>
      </c>
      <c r="C496" s="610" t="s">
        <v>1202</v>
      </c>
      <c r="D496" s="610" t="s">
        <v>181</v>
      </c>
      <c r="E496" s="610" t="s">
        <v>1131</v>
      </c>
      <c r="F496" s="611">
        <v>85</v>
      </c>
      <c r="G496" s="584" t="str">
        <f t="shared" si="7"/>
        <v>Tốt</v>
      </c>
      <c r="H496" s="421"/>
    </row>
    <row r="497" spans="1:8" s="94" customFormat="1" ht="16.5" x14ac:dyDescent="0.25">
      <c r="A497" s="596">
        <v>474</v>
      </c>
      <c r="B497" s="607">
        <v>59</v>
      </c>
      <c r="C497" s="610" t="s">
        <v>1204</v>
      </c>
      <c r="D497" s="610" t="s">
        <v>233</v>
      </c>
      <c r="E497" s="610" t="s">
        <v>70</v>
      </c>
      <c r="F497" s="611">
        <v>84</v>
      </c>
      <c r="G497" s="584" t="str">
        <f t="shared" si="7"/>
        <v>Tốt</v>
      </c>
      <c r="H497" s="421"/>
    </row>
    <row r="498" spans="1:8" s="94" customFormat="1" ht="16.5" x14ac:dyDescent="0.25">
      <c r="A498" s="596">
        <v>475</v>
      </c>
      <c r="B498" s="607">
        <v>60</v>
      </c>
      <c r="C498" s="610" t="s">
        <v>1205</v>
      </c>
      <c r="D498" s="610" t="s">
        <v>5770</v>
      </c>
      <c r="E498" s="610" t="s">
        <v>70</v>
      </c>
      <c r="F498" s="611">
        <v>84</v>
      </c>
      <c r="G498" s="584" t="str">
        <f t="shared" si="7"/>
        <v>Tốt</v>
      </c>
      <c r="H498" s="421"/>
    </row>
    <row r="499" spans="1:8" s="94" customFormat="1" x14ac:dyDescent="0.25">
      <c r="B499" s="596"/>
      <c r="C499" s="612" t="s">
        <v>5771</v>
      </c>
      <c r="D499" s="596"/>
      <c r="E499" s="596"/>
      <c r="F499" s="596"/>
      <c r="G499" s="596"/>
      <c r="H499" s="606"/>
    </row>
    <row r="500" spans="1:8" s="94" customFormat="1" ht="18.600000000000001" customHeight="1" x14ac:dyDescent="0.25">
      <c r="A500" s="613">
        <v>476</v>
      </c>
      <c r="B500" s="607">
        <v>1</v>
      </c>
      <c r="C500" s="614" t="s">
        <v>1275</v>
      </c>
      <c r="D500" s="615" t="s">
        <v>1276</v>
      </c>
      <c r="E500" s="615" t="s">
        <v>34</v>
      </c>
      <c r="F500" s="616">
        <v>98</v>
      </c>
      <c r="G500" s="584" t="str">
        <f t="shared" si="7"/>
        <v>Xuất sắc</v>
      </c>
      <c r="H500" s="606"/>
    </row>
    <row r="501" spans="1:8" s="94" customFormat="1" ht="16.5" x14ac:dyDescent="0.25">
      <c r="A501" s="596">
        <v>477</v>
      </c>
      <c r="B501" s="607" t="s">
        <v>5448</v>
      </c>
      <c r="C501" s="617" t="s">
        <v>1277</v>
      </c>
      <c r="D501" s="618" t="s">
        <v>1278</v>
      </c>
      <c r="E501" s="618" t="s">
        <v>147</v>
      </c>
      <c r="F501" s="619">
        <v>86</v>
      </c>
      <c r="G501" s="584" t="s">
        <v>31</v>
      </c>
      <c r="H501" s="421"/>
    </row>
    <row r="502" spans="1:8" s="94" customFormat="1" ht="16.5" x14ac:dyDescent="0.25">
      <c r="A502" s="613">
        <v>478</v>
      </c>
      <c r="B502" s="607" t="s">
        <v>5450</v>
      </c>
      <c r="C502" s="617" t="s">
        <v>1279</v>
      </c>
      <c r="D502" s="618" t="s">
        <v>1280</v>
      </c>
      <c r="E502" s="618" t="s">
        <v>6</v>
      </c>
      <c r="F502" s="619">
        <v>84</v>
      </c>
      <c r="G502" s="584" t="str">
        <f t="shared" si="7"/>
        <v>Tốt</v>
      </c>
      <c r="H502" s="421"/>
    </row>
    <row r="503" spans="1:8" s="94" customFormat="1" ht="16.5" x14ac:dyDescent="0.25">
      <c r="A503" s="596">
        <v>479</v>
      </c>
      <c r="B503" s="607" t="s">
        <v>5451</v>
      </c>
      <c r="C503" s="617" t="s">
        <v>1281</v>
      </c>
      <c r="D503" s="618" t="s">
        <v>1282</v>
      </c>
      <c r="E503" s="618" t="s">
        <v>6</v>
      </c>
      <c r="F503" s="619">
        <v>85</v>
      </c>
      <c r="G503" s="584" t="str">
        <f t="shared" si="7"/>
        <v>Tốt</v>
      </c>
      <c r="H503" s="421"/>
    </row>
    <row r="504" spans="1:8" s="94" customFormat="1" ht="16.5" x14ac:dyDescent="0.25">
      <c r="A504" s="613">
        <v>480</v>
      </c>
      <c r="B504" s="607" t="s">
        <v>5452</v>
      </c>
      <c r="C504" s="617" t="s">
        <v>1283</v>
      </c>
      <c r="D504" s="618" t="s">
        <v>1284</v>
      </c>
      <c r="E504" s="618" t="s">
        <v>531</v>
      </c>
      <c r="F504" s="619">
        <v>82</v>
      </c>
      <c r="G504" s="584" t="str">
        <f t="shared" si="7"/>
        <v>Tốt</v>
      </c>
      <c r="H504" s="421"/>
    </row>
    <row r="505" spans="1:8" s="94" customFormat="1" ht="16.5" x14ac:dyDescent="0.25">
      <c r="A505" s="596">
        <v>481</v>
      </c>
      <c r="B505" s="607" t="s">
        <v>5453</v>
      </c>
      <c r="C505" s="617" t="s">
        <v>1285</v>
      </c>
      <c r="D505" s="618" t="s">
        <v>498</v>
      </c>
      <c r="E505" s="618" t="s">
        <v>1286</v>
      </c>
      <c r="F505" s="619">
        <v>82</v>
      </c>
      <c r="G505" s="584" t="str">
        <f t="shared" ref="G505:G569" si="8">IF(F505&gt;=90,"Xuất sắc",IF(F505&gt;=80,"Tốt",IF(F505&gt;=65,"Khá",IF(F505&gt;=50,"Trung bình",IF(F505&gt;=35,"Yếu","Kém")))))</f>
        <v>Tốt</v>
      </c>
      <c r="H505" s="571"/>
    </row>
    <row r="506" spans="1:8" s="94" customFormat="1" ht="16.5" x14ac:dyDescent="0.25">
      <c r="A506" s="613">
        <v>482</v>
      </c>
      <c r="B506" s="607" t="s">
        <v>5454</v>
      </c>
      <c r="C506" s="617" t="s">
        <v>1287</v>
      </c>
      <c r="D506" s="618" t="s">
        <v>547</v>
      </c>
      <c r="E506" s="618" t="s">
        <v>39</v>
      </c>
      <c r="F506" s="619">
        <v>85</v>
      </c>
      <c r="G506" s="584" t="str">
        <f t="shared" si="8"/>
        <v>Tốt</v>
      </c>
      <c r="H506" s="421"/>
    </row>
    <row r="507" spans="1:8" s="94" customFormat="1" ht="16.5" x14ac:dyDescent="0.25">
      <c r="A507" s="596">
        <v>483</v>
      </c>
      <c r="B507" s="607" t="s">
        <v>5455</v>
      </c>
      <c r="C507" s="617" t="s">
        <v>1290</v>
      </c>
      <c r="D507" s="618" t="s">
        <v>89</v>
      </c>
      <c r="E507" s="618" t="s">
        <v>27</v>
      </c>
      <c r="F507" s="619">
        <v>94</v>
      </c>
      <c r="G507" s="584" t="str">
        <f t="shared" si="8"/>
        <v>Xuất sắc</v>
      </c>
      <c r="H507" s="420"/>
    </row>
    <row r="508" spans="1:8" s="724" customFormat="1" ht="21" customHeight="1" x14ac:dyDescent="0.25">
      <c r="A508" s="721">
        <v>484</v>
      </c>
      <c r="B508" s="721" t="s">
        <v>5456</v>
      </c>
      <c r="C508" s="722" t="s">
        <v>1291</v>
      </c>
      <c r="D508" s="720" t="s">
        <v>281</v>
      </c>
      <c r="E508" s="720" t="s">
        <v>1292</v>
      </c>
      <c r="F508" s="719">
        <v>99</v>
      </c>
      <c r="G508" s="584" t="str">
        <f t="shared" si="8"/>
        <v>Xuất sắc</v>
      </c>
      <c r="H508" s="723"/>
    </row>
    <row r="509" spans="1:8" s="94" customFormat="1" ht="16.5" x14ac:dyDescent="0.25">
      <c r="A509" s="596">
        <v>485</v>
      </c>
      <c r="B509" s="607" t="s">
        <v>5457</v>
      </c>
      <c r="C509" s="617" t="s">
        <v>1293</v>
      </c>
      <c r="D509" s="618" t="s">
        <v>173</v>
      </c>
      <c r="E509" s="618" t="s">
        <v>14</v>
      </c>
      <c r="F509" s="619">
        <v>82</v>
      </c>
      <c r="G509" s="584" t="str">
        <f t="shared" si="8"/>
        <v>Tốt</v>
      </c>
      <c r="H509" s="421"/>
    </row>
    <row r="510" spans="1:8" s="94" customFormat="1" ht="16.5" x14ac:dyDescent="0.25">
      <c r="A510" s="613">
        <v>486</v>
      </c>
      <c r="B510" s="607" t="s">
        <v>5458</v>
      </c>
      <c r="C510" s="617" t="s">
        <v>1294</v>
      </c>
      <c r="D510" s="618" t="s">
        <v>18</v>
      </c>
      <c r="E510" s="618" t="s">
        <v>47</v>
      </c>
      <c r="F510" s="619">
        <v>84</v>
      </c>
      <c r="G510" s="584" t="str">
        <f t="shared" si="8"/>
        <v>Tốt</v>
      </c>
      <c r="H510" s="421"/>
    </row>
    <row r="511" spans="1:8" s="94" customFormat="1" ht="16.5" x14ac:dyDescent="0.25">
      <c r="A511" s="596">
        <v>487</v>
      </c>
      <c r="B511" s="607" t="s">
        <v>5459</v>
      </c>
      <c r="C511" s="617" t="s">
        <v>1219</v>
      </c>
      <c r="D511" s="618" t="s">
        <v>1220</v>
      </c>
      <c r="E511" s="618" t="s">
        <v>49</v>
      </c>
      <c r="F511" s="619">
        <v>82</v>
      </c>
      <c r="G511" s="584" t="str">
        <f t="shared" si="8"/>
        <v>Tốt</v>
      </c>
      <c r="H511" s="421"/>
    </row>
    <row r="512" spans="1:8" s="94" customFormat="1" ht="16.5" x14ac:dyDescent="0.25">
      <c r="A512" s="613">
        <v>488</v>
      </c>
      <c r="B512" s="607" t="s">
        <v>5461</v>
      </c>
      <c r="C512" s="617" t="s">
        <v>1295</v>
      </c>
      <c r="D512" s="618" t="s">
        <v>1296</v>
      </c>
      <c r="E512" s="618" t="s">
        <v>1297</v>
      </c>
      <c r="F512" s="619">
        <v>97</v>
      </c>
      <c r="G512" s="584" t="str">
        <f t="shared" si="8"/>
        <v>Xuất sắc</v>
      </c>
      <c r="H512" s="420"/>
    </row>
    <row r="513" spans="1:8" s="94" customFormat="1" ht="16.5" x14ac:dyDescent="0.25">
      <c r="A513" s="596">
        <v>489</v>
      </c>
      <c r="B513" s="607" t="s">
        <v>5462</v>
      </c>
      <c r="C513" s="617" t="s">
        <v>1298</v>
      </c>
      <c r="D513" s="618" t="s">
        <v>1299</v>
      </c>
      <c r="E513" s="618" t="s">
        <v>53</v>
      </c>
      <c r="F513" s="619">
        <v>86</v>
      </c>
      <c r="G513" s="584" t="str">
        <f t="shared" si="8"/>
        <v>Tốt</v>
      </c>
      <c r="H513" s="421"/>
    </row>
    <row r="514" spans="1:8" s="94" customFormat="1" ht="16.5" x14ac:dyDescent="0.25">
      <c r="A514" s="613">
        <v>490</v>
      </c>
      <c r="B514" s="607" t="s">
        <v>5463</v>
      </c>
      <c r="C514" s="617" t="s">
        <v>1300</v>
      </c>
      <c r="D514" s="618" t="s">
        <v>144</v>
      </c>
      <c r="E514" s="618" t="s">
        <v>21</v>
      </c>
      <c r="F514" s="619">
        <v>84</v>
      </c>
      <c r="G514" s="584" t="str">
        <f t="shared" si="8"/>
        <v>Tốt</v>
      </c>
      <c r="H514" s="571"/>
    </row>
    <row r="515" spans="1:8" s="94" customFormat="1" ht="16.5" x14ac:dyDescent="0.25">
      <c r="A515" s="596">
        <v>491</v>
      </c>
      <c r="B515" s="607" t="s">
        <v>5464</v>
      </c>
      <c r="C515" s="617" t="s">
        <v>1301</v>
      </c>
      <c r="D515" s="618" t="s">
        <v>357</v>
      </c>
      <c r="E515" s="618" t="s">
        <v>21</v>
      </c>
      <c r="F515" s="619">
        <v>70</v>
      </c>
      <c r="G515" s="584" t="str">
        <f t="shared" si="8"/>
        <v>Khá</v>
      </c>
      <c r="H515" s="421"/>
    </row>
    <row r="516" spans="1:8" s="94" customFormat="1" ht="16.5" x14ac:dyDescent="0.25">
      <c r="A516" s="613">
        <v>492</v>
      </c>
      <c r="B516" s="607" t="s">
        <v>5465</v>
      </c>
      <c r="C516" s="617" t="s">
        <v>1302</v>
      </c>
      <c r="D516" s="618" t="s">
        <v>1303</v>
      </c>
      <c r="E516" s="618" t="s">
        <v>56</v>
      </c>
      <c r="F516" s="619">
        <v>87</v>
      </c>
      <c r="G516" s="584" t="str">
        <f t="shared" si="8"/>
        <v>Tốt</v>
      </c>
      <c r="H516" s="421"/>
    </row>
    <row r="517" spans="1:8" s="94" customFormat="1" ht="16.5" x14ac:dyDescent="0.25">
      <c r="A517" s="596">
        <v>493</v>
      </c>
      <c r="B517" s="607" t="s">
        <v>5466</v>
      </c>
      <c r="C517" s="617" t="s">
        <v>1304</v>
      </c>
      <c r="D517" s="618" t="s">
        <v>165</v>
      </c>
      <c r="E517" s="618" t="s">
        <v>56</v>
      </c>
      <c r="F517" s="619">
        <v>84</v>
      </c>
      <c r="G517" s="584" t="str">
        <f t="shared" si="8"/>
        <v>Tốt</v>
      </c>
      <c r="H517" s="421"/>
    </row>
    <row r="518" spans="1:8" s="94" customFormat="1" ht="16.5" x14ac:dyDescent="0.25">
      <c r="A518" s="613">
        <v>494</v>
      </c>
      <c r="B518" s="607" t="s">
        <v>5467</v>
      </c>
      <c r="C518" s="617" t="s">
        <v>1305</v>
      </c>
      <c r="D518" s="618" t="s">
        <v>574</v>
      </c>
      <c r="E518" s="618" t="s">
        <v>107</v>
      </c>
      <c r="F518" s="619">
        <v>85</v>
      </c>
      <c r="G518" s="584" t="str">
        <f t="shared" si="8"/>
        <v>Tốt</v>
      </c>
      <c r="H518" s="421"/>
    </row>
    <row r="519" spans="1:8" s="94" customFormat="1" ht="16.5" x14ac:dyDescent="0.25">
      <c r="A519" s="596">
        <v>495</v>
      </c>
      <c r="B519" s="607" t="s">
        <v>5468</v>
      </c>
      <c r="C519" s="617" t="s">
        <v>1306</v>
      </c>
      <c r="D519" s="618" t="s">
        <v>1307</v>
      </c>
      <c r="E519" s="618" t="s">
        <v>109</v>
      </c>
      <c r="F519" s="619">
        <v>82</v>
      </c>
      <c r="G519" s="584" t="str">
        <f t="shared" si="8"/>
        <v>Tốt</v>
      </c>
      <c r="H519" s="421"/>
    </row>
    <row r="520" spans="1:8" s="94" customFormat="1" ht="16.5" x14ac:dyDescent="0.25">
      <c r="A520" s="613">
        <v>496</v>
      </c>
      <c r="B520" s="607" t="s">
        <v>5469</v>
      </c>
      <c r="C520" s="617" t="s">
        <v>1308</v>
      </c>
      <c r="D520" s="618" t="s">
        <v>13</v>
      </c>
      <c r="E520" s="618" t="s">
        <v>109</v>
      </c>
      <c r="F520" s="619">
        <v>78</v>
      </c>
      <c r="G520" s="584" t="str">
        <f t="shared" si="8"/>
        <v>Khá</v>
      </c>
      <c r="H520" s="421"/>
    </row>
    <row r="521" spans="1:8" s="94" customFormat="1" ht="16.5" x14ac:dyDescent="0.25">
      <c r="A521" s="596">
        <v>497</v>
      </c>
      <c r="B521" s="607" t="s">
        <v>5470</v>
      </c>
      <c r="C521" s="617" t="s">
        <v>1309</v>
      </c>
      <c r="D521" s="618" t="s">
        <v>1310</v>
      </c>
      <c r="E521" s="618" t="s">
        <v>266</v>
      </c>
      <c r="F521" s="619">
        <v>84</v>
      </c>
      <c r="G521" s="584" t="str">
        <f t="shared" si="8"/>
        <v>Tốt</v>
      </c>
      <c r="H521" s="421"/>
    </row>
    <row r="522" spans="1:8" s="94" customFormat="1" ht="16.5" x14ac:dyDescent="0.25">
      <c r="A522" s="613">
        <v>498</v>
      </c>
      <c r="B522" s="607" t="s">
        <v>5471</v>
      </c>
      <c r="C522" s="617" t="s">
        <v>1311</v>
      </c>
      <c r="D522" s="618" t="s">
        <v>138</v>
      </c>
      <c r="E522" s="618" t="s">
        <v>8</v>
      </c>
      <c r="F522" s="619">
        <v>96</v>
      </c>
      <c r="G522" s="584" t="str">
        <f t="shared" si="8"/>
        <v>Xuất sắc</v>
      </c>
      <c r="H522" s="420"/>
    </row>
    <row r="523" spans="1:8" s="94" customFormat="1" ht="16.5" x14ac:dyDescent="0.25">
      <c r="A523" s="596">
        <v>499</v>
      </c>
      <c r="B523" s="607" t="s">
        <v>5472</v>
      </c>
      <c r="C523" s="617" t="s">
        <v>1312</v>
      </c>
      <c r="D523" s="618" t="s">
        <v>546</v>
      </c>
      <c r="E523" s="618" t="s">
        <v>8</v>
      </c>
      <c r="F523" s="621">
        <v>95</v>
      </c>
      <c r="G523" s="584" t="str">
        <f t="shared" si="8"/>
        <v>Xuất sắc</v>
      </c>
      <c r="H523" s="420"/>
    </row>
    <row r="524" spans="1:8" s="94" customFormat="1" ht="16.5" x14ac:dyDescent="0.25">
      <c r="A524" s="613">
        <v>500</v>
      </c>
      <c r="B524" s="607" t="s">
        <v>5473</v>
      </c>
      <c r="C524" s="617" t="s">
        <v>5772</v>
      </c>
      <c r="D524" s="618" t="s">
        <v>4128</v>
      </c>
      <c r="E524" s="618" t="s">
        <v>8</v>
      </c>
      <c r="F524" s="621">
        <v>80</v>
      </c>
      <c r="G524" s="584" t="str">
        <f t="shared" si="8"/>
        <v>Tốt</v>
      </c>
      <c r="H524" s="571"/>
    </row>
    <row r="525" spans="1:8" s="94" customFormat="1" ht="16.5" x14ac:dyDescent="0.25">
      <c r="A525" s="596">
        <v>501</v>
      </c>
      <c r="B525" s="607" t="s">
        <v>5474</v>
      </c>
      <c r="C525" s="617" t="s">
        <v>1313</v>
      </c>
      <c r="D525" s="618" t="s">
        <v>297</v>
      </c>
      <c r="E525" s="618" t="s">
        <v>8</v>
      </c>
      <c r="F525" s="621">
        <v>69</v>
      </c>
      <c r="G525" s="584" t="str">
        <f t="shared" si="8"/>
        <v>Khá</v>
      </c>
      <c r="H525" s="421"/>
    </row>
    <row r="526" spans="1:8" s="94" customFormat="1" ht="16.5" x14ac:dyDescent="0.25">
      <c r="A526" s="613">
        <v>502</v>
      </c>
      <c r="B526" s="607" t="s">
        <v>5475</v>
      </c>
      <c r="C526" s="617" t="s">
        <v>1314</v>
      </c>
      <c r="D526" s="618" t="s">
        <v>18</v>
      </c>
      <c r="E526" s="618" t="s">
        <v>25</v>
      </c>
      <c r="F526" s="621">
        <v>82</v>
      </c>
      <c r="G526" s="584" t="str">
        <f t="shared" si="8"/>
        <v>Tốt</v>
      </c>
      <c r="H526" s="571"/>
    </row>
    <row r="527" spans="1:8" s="94" customFormat="1" ht="16.5" x14ac:dyDescent="0.25">
      <c r="A527" s="596">
        <v>503</v>
      </c>
      <c r="B527" s="607" t="s">
        <v>5476</v>
      </c>
      <c r="C527" s="617" t="s">
        <v>1315</v>
      </c>
      <c r="D527" s="618" t="s">
        <v>551</v>
      </c>
      <c r="E527" s="618" t="s">
        <v>182</v>
      </c>
      <c r="F527" s="622">
        <v>82</v>
      </c>
      <c r="G527" s="584" t="str">
        <f t="shared" si="8"/>
        <v>Tốt</v>
      </c>
      <c r="H527" s="571"/>
    </row>
    <row r="528" spans="1:8" s="94" customFormat="1" ht="16.5" x14ac:dyDescent="0.25">
      <c r="A528" s="613">
        <v>504</v>
      </c>
      <c r="B528" s="607" t="s">
        <v>5477</v>
      </c>
      <c r="C528" s="617" t="s">
        <v>1316</v>
      </c>
      <c r="D528" s="618" t="s">
        <v>46</v>
      </c>
      <c r="E528" s="618" t="s">
        <v>171</v>
      </c>
      <c r="F528" s="621">
        <v>84</v>
      </c>
      <c r="G528" s="584" t="str">
        <f t="shared" si="8"/>
        <v>Tốt</v>
      </c>
      <c r="H528" s="421"/>
    </row>
    <row r="529" spans="1:8" s="94" customFormat="1" ht="16.5" x14ac:dyDescent="0.25">
      <c r="A529" s="596">
        <v>505</v>
      </c>
      <c r="B529" s="607" t="s">
        <v>5478</v>
      </c>
      <c r="C529" s="617" t="s">
        <v>1237</v>
      </c>
      <c r="D529" s="618" t="s">
        <v>1238</v>
      </c>
      <c r="E529" s="618" t="s">
        <v>212</v>
      </c>
      <c r="F529" s="621">
        <v>75</v>
      </c>
      <c r="G529" s="584" t="str">
        <f t="shared" si="8"/>
        <v>Khá</v>
      </c>
      <c r="H529" s="421"/>
    </row>
    <row r="530" spans="1:8" s="94" customFormat="1" ht="16.5" x14ac:dyDescent="0.25">
      <c r="A530" s="613">
        <v>506</v>
      </c>
      <c r="B530" s="607" t="s">
        <v>5479</v>
      </c>
      <c r="C530" s="617" t="s">
        <v>1317</v>
      </c>
      <c r="D530" s="618" t="s">
        <v>362</v>
      </c>
      <c r="E530" s="618" t="s">
        <v>212</v>
      </c>
      <c r="F530" s="621">
        <v>98</v>
      </c>
      <c r="G530" s="584" t="str">
        <f t="shared" si="8"/>
        <v>Xuất sắc</v>
      </c>
      <c r="H530" s="420"/>
    </row>
    <row r="531" spans="1:8" s="94" customFormat="1" ht="16.5" x14ac:dyDescent="0.25">
      <c r="A531" s="596">
        <v>507</v>
      </c>
      <c r="B531" s="607" t="s">
        <v>5480</v>
      </c>
      <c r="C531" s="617" t="s">
        <v>1318</v>
      </c>
      <c r="D531" s="618" t="s">
        <v>1319</v>
      </c>
      <c r="E531" s="618" t="s">
        <v>9</v>
      </c>
      <c r="F531" s="621">
        <v>83</v>
      </c>
      <c r="G531" s="584" t="str">
        <f t="shared" si="8"/>
        <v>Tốt</v>
      </c>
      <c r="H531" s="571"/>
    </row>
    <row r="532" spans="1:8" s="94" customFormat="1" ht="16.5" x14ac:dyDescent="0.25">
      <c r="A532" s="613">
        <v>508</v>
      </c>
      <c r="B532" s="607" t="s">
        <v>5481</v>
      </c>
      <c r="C532" s="617" t="s">
        <v>1239</v>
      </c>
      <c r="D532" s="618" t="s">
        <v>1240</v>
      </c>
      <c r="E532" s="618" t="s">
        <v>9</v>
      </c>
      <c r="F532" s="621">
        <v>72</v>
      </c>
      <c r="G532" s="584" t="str">
        <f t="shared" si="8"/>
        <v>Khá</v>
      </c>
      <c r="H532" s="584" t="s">
        <v>5773</v>
      </c>
    </row>
    <row r="533" spans="1:8" s="94" customFormat="1" ht="16.5" x14ac:dyDescent="0.25">
      <c r="A533" s="596">
        <v>509</v>
      </c>
      <c r="B533" s="607" t="s">
        <v>5482</v>
      </c>
      <c r="C533" s="617" t="s">
        <v>1320</v>
      </c>
      <c r="D533" s="618" t="s">
        <v>920</v>
      </c>
      <c r="E533" s="618" t="s">
        <v>9</v>
      </c>
      <c r="F533" s="621">
        <v>82</v>
      </c>
      <c r="G533" s="584" t="str">
        <f t="shared" si="8"/>
        <v>Tốt</v>
      </c>
      <c r="H533" s="571"/>
    </row>
    <row r="534" spans="1:8" s="94" customFormat="1" ht="16.5" x14ac:dyDescent="0.25">
      <c r="A534" s="613">
        <v>510</v>
      </c>
      <c r="B534" s="607" t="s">
        <v>5483</v>
      </c>
      <c r="C534" s="617" t="s">
        <v>1241</v>
      </c>
      <c r="D534" s="618" t="s">
        <v>121</v>
      </c>
      <c r="E534" s="618" t="s">
        <v>246</v>
      </c>
      <c r="F534" s="621">
        <v>85</v>
      </c>
      <c r="G534" s="584" t="str">
        <f t="shared" si="8"/>
        <v>Tốt</v>
      </c>
      <c r="H534" s="571"/>
    </row>
    <row r="535" spans="1:8" s="94" customFormat="1" ht="16.5" x14ac:dyDescent="0.25">
      <c r="A535" s="596">
        <v>511</v>
      </c>
      <c r="B535" s="607" t="s">
        <v>5484</v>
      </c>
      <c r="C535" s="617" t="s">
        <v>1242</v>
      </c>
      <c r="D535" s="618" t="s">
        <v>1243</v>
      </c>
      <c r="E535" s="618" t="s">
        <v>342</v>
      </c>
      <c r="F535" s="621">
        <v>82</v>
      </c>
      <c r="G535" s="584" t="str">
        <f t="shared" si="8"/>
        <v>Tốt</v>
      </c>
      <c r="H535" s="571"/>
    </row>
    <row r="536" spans="1:8" s="94" customFormat="1" ht="16.5" x14ac:dyDescent="0.25">
      <c r="A536" s="613">
        <v>512</v>
      </c>
      <c r="B536" s="607" t="s">
        <v>5485</v>
      </c>
      <c r="C536" s="617" t="s">
        <v>1321</v>
      </c>
      <c r="D536" s="618" t="s">
        <v>478</v>
      </c>
      <c r="E536" s="618" t="s">
        <v>11</v>
      </c>
      <c r="F536" s="621">
        <v>84</v>
      </c>
      <c r="G536" s="584" t="str">
        <f t="shared" si="8"/>
        <v>Tốt</v>
      </c>
      <c r="H536" s="571"/>
    </row>
    <row r="537" spans="1:8" s="94" customFormat="1" ht="16.5" x14ac:dyDescent="0.25">
      <c r="A537" s="596">
        <v>513</v>
      </c>
      <c r="B537" s="607" t="s">
        <v>5486</v>
      </c>
      <c r="C537" s="617" t="s">
        <v>1323</v>
      </c>
      <c r="D537" s="618" t="s">
        <v>1324</v>
      </c>
      <c r="E537" s="618" t="s">
        <v>1325</v>
      </c>
      <c r="F537" s="621">
        <v>86</v>
      </c>
      <c r="G537" s="584" t="str">
        <f t="shared" si="8"/>
        <v>Tốt</v>
      </c>
      <c r="H537" s="571"/>
    </row>
    <row r="538" spans="1:8" s="94" customFormat="1" ht="16.5" x14ac:dyDescent="0.25">
      <c r="A538" s="613">
        <v>514</v>
      </c>
      <c r="B538" s="607" t="s">
        <v>5487</v>
      </c>
      <c r="C538" s="617" t="s">
        <v>1326</v>
      </c>
      <c r="D538" s="618" t="s">
        <v>1327</v>
      </c>
      <c r="E538" s="618" t="s">
        <v>62</v>
      </c>
      <c r="F538" s="621">
        <v>85</v>
      </c>
      <c r="G538" s="584" t="str">
        <f t="shared" si="8"/>
        <v>Tốt</v>
      </c>
      <c r="H538" s="571"/>
    </row>
    <row r="539" spans="1:8" s="94" customFormat="1" ht="16.5" x14ac:dyDescent="0.25">
      <c r="A539" s="596">
        <v>515</v>
      </c>
      <c r="B539" s="607" t="s">
        <v>5488</v>
      </c>
      <c r="C539" s="617" t="s">
        <v>1246</v>
      </c>
      <c r="D539" s="618" t="s">
        <v>116</v>
      </c>
      <c r="E539" s="618" t="s">
        <v>62</v>
      </c>
      <c r="F539" s="621">
        <v>84</v>
      </c>
      <c r="G539" s="584" t="str">
        <f t="shared" si="8"/>
        <v>Tốt</v>
      </c>
      <c r="H539" s="571"/>
    </row>
    <row r="540" spans="1:8" s="94" customFormat="1" ht="16.5" x14ac:dyDescent="0.25">
      <c r="A540" s="613">
        <v>516</v>
      </c>
      <c r="B540" s="607" t="s">
        <v>5489</v>
      </c>
      <c r="C540" s="617" t="s">
        <v>1328</v>
      </c>
      <c r="D540" s="618" t="s">
        <v>1329</v>
      </c>
      <c r="E540" s="618" t="s">
        <v>62</v>
      </c>
      <c r="F540" s="621">
        <v>87</v>
      </c>
      <c r="G540" s="584" t="str">
        <f t="shared" si="8"/>
        <v>Tốt</v>
      </c>
      <c r="H540" s="571"/>
    </row>
    <row r="541" spans="1:8" s="94" customFormat="1" ht="16.5" x14ac:dyDescent="0.25">
      <c r="A541" s="596">
        <v>517</v>
      </c>
      <c r="B541" s="607" t="s">
        <v>5490</v>
      </c>
      <c r="C541" s="617" t="s">
        <v>1251</v>
      </c>
      <c r="D541" s="618" t="s">
        <v>1252</v>
      </c>
      <c r="E541" s="618" t="s">
        <v>64</v>
      </c>
      <c r="F541" s="621">
        <v>82</v>
      </c>
      <c r="G541" s="584" t="str">
        <f t="shared" si="8"/>
        <v>Tốt</v>
      </c>
      <c r="H541" s="571"/>
    </row>
    <row r="542" spans="1:8" s="94" customFormat="1" ht="16.5" x14ac:dyDescent="0.25">
      <c r="A542" s="613">
        <v>518</v>
      </c>
      <c r="B542" s="607" t="s">
        <v>5491</v>
      </c>
      <c r="C542" s="617" t="s">
        <v>1253</v>
      </c>
      <c r="D542" s="618" t="s">
        <v>175</v>
      </c>
      <c r="E542" s="618" t="s">
        <v>64</v>
      </c>
      <c r="F542" s="621">
        <v>90</v>
      </c>
      <c r="G542" s="584" t="str">
        <f t="shared" si="8"/>
        <v>Xuất sắc</v>
      </c>
      <c r="H542" s="420"/>
    </row>
    <row r="543" spans="1:8" s="94" customFormat="1" ht="16.5" x14ac:dyDescent="0.25">
      <c r="A543" s="596">
        <v>519</v>
      </c>
      <c r="B543" s="607" t="s">
        <v>5492</v>
      </c>
      <c r="C543" s="617" t="s">
        <v>1330</v>
      </c>
      <c r="D543" s="618" t="s">
        <v>253</v>
      </c>
      <c r="E543" s="618" t="s">
        <v>64</v>
      </c>
      <c r="F543" s="621">
        <v>70</v>
      </c>
      <c r="G543" s="584" t="str">
        <f t="shared" si="8"/>
        <v>Khá</v>
      </c>
      <c r="H543" s="421"/>
    </row>
    <row r="544" spans="1:8" s="94" customFormat="1" ht="16.5" x14ac:dyDescent="0.25">
      <c r="A544" s="613">
        <v>520</v>
      </c>
      <c r="B544" s="607" t="s">
        <v>5493</v>
      </c>
      <c r="C544" s="617" t="s">
        <v>1254</v>
      </c>
      <c r="D544" s="618" t="s">
        <v>100</v>
      </c>
      <c r="E544" s="618" t="s">
        <v>64</v>
      </c>
      <c r="F544" s="621">
        <v>70</v>
      </c>
      <c r="G544" s="584" t="str">
        <f t="shared" si="8"/>
        <v>Khá</v>
      </c>
      <c r="H544" s="421"/>
    </row>
    <row r="545" spans="1:8" s="94" customFormat="1" ht="16.5" x14ac:dyDescent="0.25">
      <c r="A545" s="596">
        <v>521</v>
      </c>
      <c r="B545" s="607" t="s">
        <v>5494</v>
      </c>
      <c r="C545" s="617" t="s">
        <v>1255</v>
      </c>
      <c r="D545" s="618" t="s">
        <v>1256</v>
      </c>
      <c r="E545" s="618" t="s">
        <v>1257</v>
      </c>
      <c r="F545" s="621">
        <v>82</v>
      </c>
      <c r="G545" s="584" t="str">
        <f t="shared" si="8"/>
        <v>Tốt</v>
      </c>
      <c r="H545" s="571"/>
    </row>
    <row r="546" spans="1:8" s="94" customFormat="1" ht="16.5" x14ac:dyDescent="0.25">
      <c r="A546" s="613">
        <v>522</v>
      </c>
      <c r="B546" s="607" t="s">
        <v>5495</v>
      </c>
      <c r="C546" s="617" t="s">
        <v>1331</v>
      </c>
      <c r="D546" s="618" t="s">
        <v>13</v>
      </c>
      <c r="E546" s="618" t="s">
        <v>1332</v>
      </c>
      <c r="F546" s="621">
        <v>82</v>
      </c>
      <c r="G546" s="584" t="str">
        <f t="shared" si="8"/>
        <v>Tốt</v>
      </c>
      <c r="H546" s="571"/>
    </row>
    <row r="547" spans="1:8" s="94" customFormat="1" ht="16.5" x14ac:dyDescent="0.25">
      <c r="A547" s="596">
        <v>523</v>
      </c>
      <c r="B547" s="607" t="s">
        <v>5496</v>
      </c>
      <c r="C547" s="617" t="s">
        <v>1333</v>
      </c>
      <c r="D547" s="618" t="s">
        <v>68</v>
      </c>
      <c r="E547" s="618" t="s">
        <v>192</v>
      </c>
      <c r="F547" s="621">
        <v>79</v>
      </c>
      <c r="G547" s="584" t="str">
        <f t="shared" si="8"/>
        <v>Khá</v>
      </c>
      <c r="H547" s="571"/>
    </row>
    <row r="548" spans="1:8" s="94" customFormat="1" ht="16.5" x14ac:dyDescent="0.25">
      <c r="A548" s="613">
        <v>524</v>
      </c>
      <c r="B548" s="607" t="s">
        <v>5497</v>
      </c>
      <c r="C548" s="617" t="s">
        <v>1258</v>
      </c>
      <c r="D548" s="618" t="s">
        <v>1259</v>
      </c>
      <c r="E548" s="618" t="s">
        <v>136</v>
      </c>
      <c r="F548" s="621">
        <v>85</v>
      </c>
      <c r="G548" s="584" t="str">
        <f t="shared" si="8"/>
        <v>Tốt</v>
      </c>
      <c r="H548" s="571"/>
    </row>
    <row r="549" spans="1:8" s="94" customFormat="1" ht="16.5" x14ac:dyDescent="0.25">
      <c r="A549" s="596">
        <v>525</v>
      </c>
      <c r="B549" s="607" t="s">
        <v>5498</v>
      </c>
      <c r="C549" s="617" t="s">
        <v>1334</v>
      </c>
      <c r="D549" s="618" t="s">
        <v>61</v>
      </c>
      <c r="E549" s="618" t="s">
        <v>136</v>
      </c>
      <c r="F549" s="619">
        <v>85</v>
      </c>
      <c r="G549" s="584" t="str">
        <f t="shared" si="8"/>
        <v>Tốt</v>
      </c>
      <c r="H549" s="421"/>
    </row>
    <row r="550" spans="1:8" s="94" customFormat="1" ht="16.5" x14ac:dyDescent="0.25">
      <c r="A550" s="613">
        <v>526</v>
      </c>
      <c r="B550" s="607" t="s">
        <v>5499</v>
      </c>
      <c r="C550" s="617" t="s">
        <v>1260</v>
      </c>
      <c r="D550" s="618" t="s">
        <v>89</v>
      </c>
      <c r="E550" s="618" t="s">
        <v>136</v>
      </c>
      <c r="F550" s="619">
        <v>82</v>
      </c>
      <c r="G550" s="584" t="str">
        <f t="shared" si="8"/>
        <v>Tốt</v>
      </c>
      <c r="H550" s="421"/>
    </row>
    <row r="551" spans="1:8" s="94" customFormat="1" ht="16.5" x14ac:dyDescent="0.25">
      <c r="A551" s="596">
        <v>527</v>
      </c>
      <c r="B551" s="607" t="s">
        <v>5500</v>
      </c>
      <c r="C551" s="617" t="s">
        <v>1263</v>
      </c>
      <c r="D551" s="618" t="s">
        <v>106</v>
      </c>
      <c r="E551" s="618" t="s">
        <v>12</v>
      </c>
      <c r="F551" s="619">
        <v>84</v>
      </c>
      <c r="G551" s="584" t="str">
        <f t="shared" si="8"/>
        <v>Tốt</v>
      </c>
      <c r="H551" s="421"/>
    </row>
    <row r="552" spans="1:8" s="94" customFormat="1" ht="16.5" x14ac:dyDescent="0.25">
      <c r="A552" s="613">
        <v>528</v>
      </c>
      <c r="B552" s="607" t="s">
        <v>5501</v>
      </c>
      <c r="C552" s="617" t="s">
        <v>1264</v>
      </c>
      <c r="D552" s="618" t="s">
        <v>1041</v>
      </c>
      <c r="E552" s="618" t="s">
        <v>12</v>
      </c>
      <c r="F552" s="619">
        <v>82</v>
      </c>
      <c r="G552" s="584" t="str">
        <f t="shared" si="8"/>
        <v>Tốt</v>
      </c>
      <c r="H552" s="421"/>
    </row>
    <row r="553" spans="1:8" s="94" customFormat="1" ht="16.5" x14ac:dyDescent="0.25">
      <c r="A553" s="596">
        <v>529</v>
      </c>
      <c r="B553" s="607" t="s">
        <v>5502</v>
      </c>
      <c r="C553" s="617" t="s">
        <v>1265</v>
      </c>
      <c r="D553" s="618" t="s">
        <v>68</v>
      </c>
      <c r="E553" s="618" t="s">
        <v>12</v>
      </c>
      <c r="F553" s="619">
        <v>86</v>
      </c>
      <c r="G553" s="584" t="str">
        <f t="shared" si="8"/>
        <v>Tốt</v>
      </c>
      <c r="H553" s="571"/>
    </row>
    <row r="554" spans="1:8" s="94" customFormat="1" ht="17.45" customHeight="1" x14ac:dyDescent="0.25">
      <c r="A554" s="613">
        <v>530</v>
      </c>
      <c r="B554" s="607" t="s">
        <v>5503</v>
      </c>
      <c r="C554" s="614" t="s">
        <v>1266</v>
      </c>
      <c r="D554" s="615" t="s">
        <v>1267</v>
      </c>
      <c r="E554" s="615" t="s">
        <v>393</v>
      </c>
      <c r="F554" s="623">
        <v>98</v>
      </c>
      <c r="G554" s="584" t="str">
        <f t="shared" si="8"/>
        <v>Xuất sắc</v>
      </c>
      <c r="H554" s="55"/>
    </row>
    <row r="555" spans="1:8" s="94" customFormat="1" ht="16.5" x14ac:dyDescent="0.25">
      <c r="A555" s="596">
        <v>531</v>
      </c>
      <c r="B555" s="624">
        <v>56</v>
      </c>
      <c r="C555" s="617" t="s">
        <v>1268</v>
      </c>
      <c r="D555" s="618" t="s">
        <v>322</v>
      </c>
      <c r="E555" s="618" t="s">
        <v>28</v>
      </c>
      <c r="F555" s="624">
        <v>85</v>
      </c>
      <c r="G555" s="584" t="str">
        <f t="shared" si="8"/>
        <v>Tốt</v>
      </c>
      <c r="H555" s="625"/>
    </row>
    <row r="556" spans="1:8" s="94" customFormat="1" ht="16.5" x14ac:dyDescent="0.25">
      <c r="A556" s="613">
        <v>532</v>
      </c>
      <c r="B556" s="624">
        <v>57</v>
      </c>
      <c r="C556" s="617" t="s">
        <v>1269</v>
      </c>
      <c r="D556" s="618" t="s">
        <v>52</v>
      </c>
      <c r="E556" s="618" t="s">
        <v>186</v>
      </c>
      <c r="F556" s="624">
        <v>82</v>
      </c>
      <c r="G556" s="584" t="str">
        <f t="shared" si="8"/>
        <v>Tốt</v>
      </c>
      <c r="H556" s="625"/>
    </row>
    <row r="557" spans="1:8" s="94" customFormat="1" ht="16.5" x14ac:dyDescent="0.25">
      <c r="A557" s="596">
        <v>533</v>
      </c>
      <c r="B557" s="624">
        <v>58</v>
      </c>
      <c r="C557" s="617" t="s">
        <v>1272</v>
      </c>
      <c r="D557" s="618" t="s">
        <v>1273</v>
      </c>
      <c r="E557" s="618" t="s">
        <v>70</v>
      </c>
      <c r="F557" s="624">
        <v>84</v>
      </c>
      <c r="G557" s="584" t="str">
        <f t="shared" si="8"/>
        <v>Tốt</v>
      </c>
      <c r="H557" s="625"/>
    </row>
    <row r="558" spans="1:8" s="94" customFormat="1" ht="16.5" x14ac:dyDescent="0.25">
      <c r="A558" s="613">
        <v>534</v>
      </c>
      <c r="B558" s="624">
        <v>59</v>
      </c>
      <c r="C558" s="617" t="s">
        <v>1274</v>
      </c>
      <c r="D558" s="618" t="s">
        <v>200</v>
      </c>
      <c r="E558" s="618" t="s">
        <v>70</v>
      </c>
      <c r="F558" s="624">
        <v>84</v>
      </c>
      <c r="G558" s="584" t="str">
        <f t="shared" si="8"/>
        <v>Tốt</v>
      </c>
      <c r="H558" s="625"/>
    </row>
    <row r="559" spans="1:8" s="1" customFormat="1" ht="16.5" x14ac:dyDescent="0.25">
      <c r="A559" s="714">
        <v>535</v>
      </c>
      <c r="B559" s="725">
        <v>60</v>
      </c>
      <c r="C559" s="726" t="s">
        <v>1322</v>
      </c>
      <c r="D559" s="727" t="s">
        <v>60</v>
      </c>
      <c r="E559" s="727" t="s">
        <v>11</v>
      </c>
      <c r="F559" s="717" t="s">
        <v>398</v>
      </c>
      <c r="G559" s="718"/>
      <c r="H559" s="728" t="s">
        <v>5774</v>
      </c>
    </row>
    <row r="560" spans="1:8" s="94" customFormat="1" x14ac:dyDescent="0.25">
      <c r="B560" s="596"/>
      <c r="C560" s="612" t="s">
        <v>5775</v>
      </c>
      <c r="D560" s="596"/>
      <c r="E560" s="596"/>
      <c r="F560" s="596"/>
      <c r="G560" s="584"/>
      <c r="H560" s="606"/>
    </row>
    <row r="561" spans="1:8" s="94" customFormat="1" ht="16.5" x14ac:dyDescent="0.25">
      <c r="A561" s="596">
        <v>536</v>
      </c>
      <c r="B561" s="597">
        <v>1</v>
      </c>
      <c r="C561" s="568" t="s">
        <v>1427</v>
      </c>
      <c r="D561" s="598" t="s">
        <v>1428</v>
      </c>
      <c r="E561" s="599" t="s">
        <v>34</v>
      </c>
      <c r="F561" s="568">
        <v>89</v>
      </c>
      <c r="G561" s="584" t="str">
        <f t="shared" si="8"/>
        <v>Tốt</v>
      </c>
      <c r="H561" s="568"/>
    </row>
    <row r="562" spans="1:8" s="94" customFormat="1" ht="16.5" x14ac:dyDescent="0.25">
      <c r="A562" s="596">
        <v>537</v>
      </c>
      <c r="B562" s="597" t="s">
        <v>5448</v>
      </c>
      <c r="C562" s="568" t="s">
        <v>1342</v>
      </c>
      <c r="D562" s="598" t="s">
        <v>1343</v>
      </c>
      <c r="E562" s="599" t="s">
        <v>34</v>
      </c>
      <c r="F562" s="568">
        <v>85</v>
      </c>
      <c r="G562" s="584" t="str">
        <f t="shared" si="8"/>
        <v>Tốt</v>
      </c>
      <c r="H562" s="568"/>
    </row>
    <row r="563" spans="1:8" s="94" customFormat="1" ht="16.5" x14ac:dyDescent="0.25">
      <c r="A563" s="596">
        <v>538</v>
      </c>
      <c r="B563" s="597" t="s">
        <v>5450</v>
      </c>
      <c r="C563" s="568" t="s">
        <v>1344</v>
      </c>
      <c r="D563" s="598" t="s">
        <v>74</v>
      </c>
      <c r="E563" s="599" t="s">
        <v>34</v>
      </c>
      <c r="F563" s="568">
        <v>83</v>
      </c>
      <c r="G563" s="584" t="str">
        <f t="shared" si="8"/>
        <v>Tốt</v>
      </c>
      <c r="H563" s="568"/>
    </row>
    <row r="564" spans="1:8" s="94" customFormat="1" ht="16.5" x14ac:dyDescent="0.25">
      <c r="A564" s="596">
        <v>539</v>
      </c>
      <c r="B564" s="597" t="s">
        <v>5451</v>
      </c>
      <c r="C564" s="568" t="s">
        <v>1345</v>
      </c>
      <c r="D564" s="598" t="s">
        <v>82</v>
      </c>
      <c r="E564" s="599" t="s">
        <v>147</v>
      </c>
      <c r="F564" s="568">
        <v>83</v>
      </c>
      <c r="G564" s="584" t="str">
        <f t="shared" si="8"/>
        <v>Tốt</v>
      </c>
      <c r="H564" s="568"/>
    </row>
    <row r="565" spans="1:8" s="94" customFormat="1" ht="16.5" x14ac:dyDescent="0.25">
      <c r="A565" s="596">
        <v>540</v>
      </c>
      <c r="B565" s="597" t="s">
        <v>5452</v>
      </c>
      <c r="C565" s="568" t="s">
        <v>1346</v>
      </c>
      <c r="D565" s="598" t="s">
        <v>179</v>
      </c>
      <c r="E565" s="599" t="s">
        <v>147</v>
      </c>
      <c r="F565" s="568">
        <v>87</v>
      </c>
      <c r="G565" s="584" t="str">
        <f t="shared" si="8"/>
        <v>Tốt</v>
      </c>
      <c r="H565" s="568"/>
    </row>
    <row r="566" spans="1:8" s="94" customFormat="1" ht="16.5" x14ac:dyDescent="0.25">
      <c r="A566" s="596">
        <v>541</v>
      </c>
      <c r="B566" s="597" t="s">
        <v>5453</v>
      </c>
      <c r="C566" s="568" t="s">
        <v>1431</v>
      </c>
      <c r="D566" s="598" t="s">
        <v>1432</v>
      </c>
      <c r="E566" s="599" t="s">
        <v>147</v>
      </c>
      <c r="F566" s="568">
        <v>85</v>
      </c>
      <c r="G566" s="584" t="str">
        <f t="shared" si="8"/>
        <v>Tốt</v>
      </c>
      <c r="H566" s="569"/>
    </row>
    <row r="567" spans="1:8" s="94" customFormat="1" ht="16.5" x14ac:dyDescent="0.25">
      <c r="A567" s="596">
        <v>542</v>
      </c>
      <c r="B567" s="597" t="s">
        <v>5454</v>
      </c>
      <c r="C567" s="568" t="s">
        <v>1347</v>
      </c>
      <c r="D567" s="598" t="s">
        <v>68</v>
      </c>
      <c r="E567" s="599" t="s">
        <v>147</v>
      </c>
      <c r="F567" s="568">
        <v>81</v>
      </c>
      <c r="G567" s="584" t="str">
        <f t="shared" si="8"/>
        <v>Tốt</v>
      </c>
      <c r="H567" s="568"/>
    </row>
    <row r="568" spans="1:8" s="94" customFormat="1" ht="16.5" x14ac:dyDescent="0.25">
      <c r="A568" s="596">
        <v>543</v>
      </c>
      <c r="B568" s="597" t="s">
        <v>5455</v>
      </c>
      <c r="C568" s="568" t="s">
        <v>1433</v>
      </c>
      <c r="D568" s="598" t="s">
        <v>1434</v>
      </c>
      <c r="E568" s="599" t="s">
        <v>147</v>
      </c>
      <c r="F568" s="568">
        <v>87</v>
      </c>
      <c r="G568" s="584" t="str">
        <f t="shared" si="8"/>
        <v>Tốt</v>
      </c>
      <c r="H568" s="568"/>
    </row>
    <row r="569" spans="1:8" s="1" customFormat="1" ht="16.5" x14ac:dyDescent="0.25">
      <c r="A569" s="714">
        <v>544</v>
      </c>
      <c r="B569" s="715" t="s">
        <v>5456</v>
      </c>
      <c r="C569" s="700" t="s">
        <v>1435</v>
      </c>
      <c r="D569" s="716" t="s">
        <v>457</v>
      </c>
      <c r="E569" s="729" t="s">
        <v>289</v>
      </c>
      <c r="F569" s="700">
        <v>78</v>
      </c>
      <c r="G569" s="730" t="str">
        <f t="shared" si="8"/>
        <v>Khá</v>
      </c>
      <c r="H569" s="731" t="s">
        <v>73</v>
      </c>
    </row>
    <row r="570" spans="1:8" s="1" customFormat="1" ht="16.5" x14ac:dyDescent="0.25">
      <c r="A570" s="714">
        <v>545</v>
      </c>
      <c r="B570" s="715" t="s">
        <v>5457</v>
      </c>
      <c r="C570" s="700" t="s">
        <v>1436</v>
      </c>
      <c r="D570" s="716" t="s">
        <v>1437</v>
      </c>
      <c r="E570" s="729" t="s">
        <v>252</v>
      </c>
      <c r="F570" s="700">
        <v>88</v>
      </c>
      <c r="G570" s="730" t="str">
        <f t="shared" ref="G570:G634" si="9">IF(F570&gt;=90,"Xuất sắc",IF(F570&gt;=80,"Tốt",IF(F570&gt;=65,"Khá",IF(F570&gt;=50,"Trung bình",IF(F570&gt;=35,"Yếu","Kém")))))</f>
        <v>Tốt</v>
      </c>
      <c r="H570" s="700"/>
    </row>
    <row r="571" spans="1:8" s="1" customFormat="1" ht="16.5" x14ac:dyDescent="0.25">
      <c r="A571" s="714">
        <v>546</v>
      </c>
      <c r="B571" s="715" t="s">
        <v>5458</v>
      </c>
      <c r="C571" s="700" t="s">
        <v>1438</v>
      </c>
      <c r="D571" s="716" t="s">
        <v>18</v>
      </c>
      <c r="E571" s="729" t="s">
        <v>119</v>
      </c>
      <c r="F571" s="700">
        <v>91</v>
      </c>
      <c r="G571" s="730" t="str">
        <f t="shared" si="9"/>
        <v>Xuất sắc</v>
      </c>
      <c r="H571" s="700"/>
    </row>
    <row r="572" spans="1:8" s="1" customFormat="1" ht="16.5" x14ac:dyDescent="0.25">
      <c r="A572" s="714">
        <v>547</v>
      </c>
      <c r="B572" s="715" t="s">
        <v>5459</v>
      </c>
      <c r="C572" s="700" t="s">
        <v>1349</v>
      </c>
      <c r="D572" s="716" t="s">
        <v>1350</v>
      </c>
      <c r="E572" s="729" t="s">
        <v>39</v>
      </c>
      <c r="F572" s="700">
        <v>79</v>
      </c>
      <c r="G572" s="730" t="str">
        <f t="shared" si="9"/>
        <v>Khá</v>
      </c>
      <c r="H572" s="731" t="s">
        <v>73</v>
      </c>
    </row>
    <row r="573" spans="1:8" s="1" customFormat="1" ht="16.5" x14ac:dyDescent="0.25">
      <c r="A573" s="714">
        <v>548</v>
      </c>
      <c r="B573" s="715" t="s">
        <v>5461</v>
      </c>
      <c r="C573" s="700" t="s">
        <v>1439</v>
      </c>
      <c r="D573" s="716" t="s">
        <v>144</v>
      </c>
      <c r="E573" s="729" t="s">
        <v>39</v>
      </c>
      <c r="F573" s="700">
        <v>88</v>
      </c>
      <c r="G573" s="730" t="str">
        <f t="shared" si="9"/>
        <v>Tốt</v>
      </c>
      <c r="H573" s="700"/>
    </row>
    <row r="574" spans="1:8" s="1" customFormat="1" ht="16.5" x14ac:dyDescent="0.25">
      <c r="A574" s="714">
        <v>549</v>
      </c>
      <c r="B574" s="715" t="s">
        <v>5462</v>
      </c>
      <c r="C574" s="700" t="s">
        <v>1351</v>
      </c>
      <c r="D574" s="716" t="s">
        <v>113</v>
      </c>
      <c r="E574" s="729" t="s">
        <v>27</v>
      </c>
      <c r="F574" s="700">
        <v>93</v>
      </c>
      <c r="G574" s="730" t="str">
        <f t="shared" si="9"/>
        <v>Xuất sắc</v>
      </c>
      <c r="H574" s="700"/>
    </row>
    <row r="575" spans="1:8" s="1" customFormat="1" ht="16.5" x14ac:dyDescent="0.25">
      <c r="A575" s="714">
        <v>550</v>
      </c>
      <c r="B575" s="715" t="s">
        <v>5463</v>
      </c>
      <c r="C575" s="700" t="s">
        <v>1352</v>
      </c>
      <c r="D575" s="716" t="s">
        <v>1353</v>
      </c>
      <c r="E575" s="729" t="s">
        <v>27</v>
      </c>
      <c r="F575" s="700">
        <v>75</v>
      </c>
      <c r="G575" s="730" t="str">
        <f t="shared" si="9"/>
        <v>Khá</v>
      </c>
      <c r="H575" s="731" t="s">
        <v>73</v>
      </c>
    </row>
    <row r="576" spans="1:8" s="94" customFormat="1" ht="16.5" x14ac:dyDescent="0.25">
      <c r="A576" s="596">
        <v>551</v>
      </c>
      <c r="B576" s="597" t="s">
        <v>5464</v>
      </c>
      <c r="C576" s="568" t="s">
        <v>1440</v>
      </c>
      <c r="D576" s="598" t="s">
        <v>92</v>
      </c>
      <c r="E576" s="599" t="s">
        <v>7</v>
      </c>
      <c r="F576" s="568">
        <v>90</v>
      </c>
      <c r="G576" s="584" t="str">
        <f t="shared" si="9"/>
        <v>Xuất sắc</v>
      </c>
      <c r="H576" s="568"/>
    </row>
    <row r="577" spans="1:8" s="94" customFormat="1" ht="16.5" x14ac:dyDescent="0.25">
      <c r="A577" s="596">
        <v>552</v>
      </c>
      <c r="B577" s="597" t="s">
        <v>5465</v>
      </c>
      <c r="C577" s="568" t="s">
        <v>1355</v>
      </c>
      <c r="D577" s="598" t="s">
        <v>1356</v>
      </c>
      <c r="E577" s="599" t="s">
        <v>14</v>
      </c>
      <c r="F577" s="568">
        <v>90</v>
      </c>
      <c r="G577" s="584" t="str">
        <f t="shared" si="9"/>
        <v>Xuất sắc</v>
      </c>
      <c r="H577" s="568"/>
    </row>
    <row r="578" spans="1:8" s="94" customFormat="1" ht="16.5" x14ac:dyDescent="0.25">
      <c r="A578" s="596">
        <v>553</v>
      </c>
      <c r="B578" s="597" t="s">
        <v>5466</v>
      </c>
      <c r="C578" s="568" t="s">
        <v>1357</v>
      </c>
      <c r="D578" s="598" t="s">
        <v>442</v>
      </c>
      <c r="E578" s="599" t="s">
        <v>47</v>
      </c>
      <c r="F578" s="568">
        <v>85</v>
      </c>
      <c r="G578" s="584" t="str">
        <f t="shared" si="9"/>
        <v>Tốt</v>
      </c>
      <c r="H578" s="568"/>
    </row>
    <row r="579" spans="1:8" s="94" customFormat="1" ht="16.5" x14ac:dyDescent="0.25">
      <c r="A579" s="596">
        <v>554</v>
      </c>
      <c r="B579" s="597" t="s">
        <v>5467</v>
      </c>
      <c r="C579" s="568" t="s">
        <v>1359</v>
      </c>
      <c r="D579" s="598" t="s">
        <v>1360</v>
      </c>
      <c r="E579" s="599" t="s">
        <v>47</v>
      </c>
      <c r="F579" s="568">
        <v>92</v>
      </c>
      <c r="G579" s="584" t="str">
        <f t="shared" si="9"/>
        <v>Xuất sắc</v>
      </c>
      <c r="H579" s="568"/>
    </row>
    <row r="580" spans="1:8" s="94" customFormat="1" ht="16.5" x14ac:dyDescent="0.25">
      <c r="A580" s="596">
        <v>555</v>
      </c>
      <c r="B580" s="597" t="s">
        <v>5468</v>
      </c>
      <c r="C580" s="568" t="s">
        <v>1361</v>
      </c>
      <c r="D580" s="598" t="s">
        <v>224</v>
      </c>
      <c r="E580" s="599" t="s">
        <v>15</v>
      </c>
      <c r="F580" s="568">
        <v>88</v>
      </c>
      <c r="G580" s="584" t="str">
        <f t="shared" si="9"/>
        <v>Tốt</v>
      </c>
      <c r="H580" s="568"/>
    </row>
    <row r="581" spans="1:8" s="94" customFormat="1" ht="16.5" x14ac:dyDescent="0.25">
      <c r="A581" s="596">
        <v>556</v>
      </c>
      <c r="B581" s="597" t="s">
        <v>5469</v>
      </c>
      <c r="C581" s="568" t="s">
        <v>1362</v>
      </c>
      <c r="D581" s="598" t="s">
        <v>1363</v>
      </c>
      <c r="E581" s="599" t="s">
        <v>21</v>
      </c>
      <c r="F581" s="568">
        <v>75</v>
      </c>
      <c r="G581" s="584" t="str">
        <f t="shared" si="9"/>
        <v>Khá</v>
      </c>
      <c r="H581" s="568"/>
    </row>
    <row r="582" spans="1:8" s="94" customFormat="1" ht="16.5" x14ac:dyDescent="0.25">
      <c r="A582" s="596">
        <v>557</v>
      </c>
      <c r="B582" s="597" t="s">
        <v>5470</v>
      </c>
      <c r="C582" s="568" t="s">
        <v>1364</v>
      </c>
      <c r="D582" s="598" t="s">
        <v>253</v>
      </c>
      <c r="E582" s="599" t="s">
        <v>21</v>
      </c>
      <c r="F582" s="568">
        <v>90</v>
      </c>
      <c r="G582" s="584" t="str">
        <f t="shared" si="9"/>
        <v>Xuất sắc</v>
      </c>
      <c r="H582" s="568"/>
    </row>
    <row r="583" spans="1:8" s="94" customFormat="1" ht="16.5" x14ac:dyDescent="0.25">
      <c r="A583" s="596">
        <v>558</v>
      </c>
      <c r="B583" s="597" t="s">
        <v>5471</v>
      </c>
      <c r="C583" s="568" t="s">
        <v>1365</v>
      </c>
      <c r="D583" s="598" t="s">
        <v>224</v>
      </c>
      <c r="E583" s="599" t="s">
        <v>109</v>
      </c>
      <c r="F583" s="568">
        <v>89</v>
      </c>
      <c r="G583" s="584" t="str">
        <f t="shared" si="9"/>
        <v>Tốt</v>
      </c>
      <c r="H583" s="568"/>
    </row>
    <row r="584" spans="1:8" s="94" customFormat="1" ht="16.5" x14ac:dyDescent="0.25">
      <c r="A584" s="596">
        <v>559</v>
      </c>
      <c r="B584" s="597" t="s">
        <v>5472</v>
      </c>
      <c r="C584" s="568" t="s">
        <v>1369</v>
      </c>
      <c r="D584" s="598" t="s">
        <v>444</v>
      </c>
      <c r="E584" s="599" t="s">
        <v>8</v>
      </c>
      <c r="F584" s="569">
        <v>83</v>
      </c>
      <c r="G584" s="584" t="str">
        <f t="shared" si="9"/>
        <v>Tốt</v>
      </c>
      <c r="H584" s="569"/>
    </row>
    <row r="585" spans="1:8" s="94" customFormat="1" ht="16.5" x14ac:dyDescent="0.25">
      <c r="A585" s="596">
        <v>560</v>
      </c>
      <c r="B585" s="597" t="s">
        <v>5473</v>
      </c>
      <c r="C585" s="568" t="s">
        <v>1371</v>
      </c>
      <c r="D585" s="598" t="s">
        <v>1372</v>
      </c>
      <c r="E585" s="599" t="s">
        <v>8</v>
      </c>
      <c r="F585" s="569">
        <v>83</v>
      </c>
      <c r="G585" s="584" t="str">
        <f t="shared" si="9"/>
        <v>Tốt</v>
      </c>
      <c r="H585" s="569"/>
    </row>
    <row r="586" spans="1:8" s="94" customFormat="1" ht="16.5" x14ac:dyDescent="0.25">
      <c r="A586" s="596">
        <v>561</v>
      </c>
      <c r="B586" s="597" t="s">
        <v>5474</v>
      </c>
      <c r="C586" s="568" t="s">
        <v>1373</v>
      </c>
      <c r="D586" s="598" t="s">
        <v>1374</v>
      </c>
      <c r="E586" s="599" t="s">
        <v>86</v>
      </c>
      <c r="F586" s="569">
        <v>93</v>
      </c>
      <c r="G586" s="584" t="str">
        <f t="shared" si="9"/>
        <v>Xuất sắc</v>
      </c>
      <c r="H586" s="569"/>
    </row>
    <row r="587" spans="1:8" s="94" customFormat="1" ht="16.5" x14ac:dyDescent="0.25">
      <c r="A587" s="596">
        <v>562</v>
      </c>
      <c r="B587" s="597" t="s">
        <v>5475</v>
      </c>
      <c r="C587" s="568" t="s">
        <v>1375</v>
      </c>
      <c r="D587" s="598" t="s">
        <v>1376</v>
      </c>
      <c r="E587" s="599" t="s">
        <v>22</v>
      </c>
      <c r="F587" s="569">
        <v>83</v>
      </c>
      <c r="G587" s="584" t="str">
        <f t="shared" si="9"/>
        <v>Tốt</v>
      </c>
      <c r="H587" s="569"/>
    </row>
    <row r="588" spans="1:8" s="94" customFormat="1" ht="16.5" x14ac:dyDescent="0.25">
      <c r="A588" s="596">
        <v>563</v>
      </c>
      <c r="B588" s="597" t="s">
        <v>5476</v>
      </c>
      <c r="C588" s="568" t="s">
        <v>1377</v>
      </c>
      <c r="D588" s="598" t="s">
        <v>1378</v>
      </c>
      <c r="E588" s="599" t="s">
        <v>22</v>
      </c>
      <c r="F588" s="569">
        <v>80</v>
      </c>
      <c r="G588" s="584" t="str">
        <f t="shared" si="9"/>
        <v>Tốt</v>
      </c>
      <c r="H588" s="569"/>
    </row>
    <row r="589" spans="1:8" s="94" customFormat="1" ht="16.5" x14ac:dyDescent="0.25">
      <c r="A589" s="596">
        <v>564</v>
      </c>
      <c r="B589" s="597" t="s">
        <v>5477</v>
      </c>
      <c r="C589" s="568" t="s">
        <v>1380</v>
      </c>
      <c r="D589" s="598" t="s">
        <v>61</v>
      </c>
      <c r="E589" s="599" t="s">
        <v>26</v>
      </c>
      <c r="F589" s="569">
        <v>83</v>
      </c>
      <c r="G589" s="584" t="str">
        <f t="shared" si="9"/>
        <v>Tốt</v>
      </c>
      <c r="H589" s="568"/>
    </row>
    <row r="590" spans="1:8" s="94" customFormat="1" ht="16.5" x14ac:dyDescent="0.25">
      <c r="A590" s="596">
        <v>565</v>
      </c>
      <c r="B590" s="597" t="s">
        <v>5478</v>
      </c>
      <c r="C590" s="568" t="s">
        <v>1381</v>
      </c>
      <c r="D590" s="598" t="s">
        <v>1382</v>
      </c>
      <c r="E590" s="599" t="s">
        <v>9</v>
      </c>
      <c r="F590" s="569">
        <v>81</v>
      </c>
      <c r="G590" s="584" t="str">
        <f t="shared" si="9"/>
        <v>Tốt</v>
      </c>
      <c r="H590" s="569"/>
    </row>
    <row r="591" spans="1:8" s="94" customFormat="1" ht="16.5" x14ac:dyDescent="0.25">
      <c r="A591" s="596">
        <v>566</v>
      </c>
      <c r="B591" s="597" t="s">
        <v>5479</v>
      </c>
      <c r="C591" s="568" t="s">
        <v>1383</v>
      </c>
      <c r="D591" s="598" t="s">
        <v>1384</v>
      </c>
      <c r="E591" s="599" t="s">
        <v>9</v>
      </c>
      <c r="F591" s="569">
        <v>79</v>
      </c>
      <c r="G591" s="584" t="str">
        <f t="shared" si="9"/>
        <v>Khá</v>
      </c>
      <c r="H591" s="569"/>
    </row>
    <row r="592" spans="1:8" s="94" customFormat="1" ht="16.5" x14ac:dyDescent="0.25">
      <c r="A592" s="596">
        <v>567</v>
      </c>
      <c r="B592" s="597" t="s">
        <v>5480</v>
      </c>
      <c r="C592" s="568" t="s">
        <v>1386</v>
      </c>
      <c r="D592" s="598" t="s">
        <v>92</v>
      </c>
      <c r="E592" s="599" t="s">
        <v>9</v>
      </c>
      <c r="F592" s="569">
        <v>71</v>
      </c>
      <c r="G592" s="584" t="str">
        <f t="shared" si="9"/>
        <v>Khá</v>
      </c>
      <c r="H592" s="569"/>
    </row>
    <row r="593" spans="1:8" s="1" customFormat="1" ht="16.5" x14ac:dyDescent="0.25">
      <c r="A593" s="714">
        <v>568</v>
      </c>
      <c r="B593" s="715" t="s">
        <v>5481</v>
      </c>
      <c r="C593" s="700" t="s">
        <v>1387</v>
      </c>
      <c r="D593" s="716" t="s">
        <v>92</v>
      </c>
      <c r="E593" s="729" t="s">
        <v>9</v>
      </c>
      <c r="F593" s="703">
        <v>79</v>
      </c>
      <c r="G593" s="730" t="str">
        <f t="shared" si="9"/>
        <v>Khá</v>
      </c>
      <c r="H593" s="703" t="s">
        <v>73</v>
      </c>
    </row>
    <row r="594" spans="1:8" s="94" customFormat="1" ht="16.5" x14ac:dyDescent="0.25">
      <c r="A594" s="596">
        <v>569</v>
      </c>
      <c r="B594" s="597" t="s">
        <v>5482</v>
      </c>
      <c r="C594" s="568" t="s">
        <v>1388</v>
      </c>
      <c r="D594" s="598" t="s">
        <v>1389</v>
      </c>
      <c r="E594" s="599" t="s">
        <v>11</v>
      </c>
      <c r="F594" s="569">
        <v>85</v>
      </c>
      <c r="G594" s="584" t="str">
        <f t="shared" si="9"/>
        <v>Tốt</v>
      </c>
      <c r="H594" s="569"/>
    </row>
    <row r="595" spans="1:8" s="94" customFormat="1" ht="16.5" x14ac:dyDescent="0.25">
      <c r="A595" s="596">
        <v>570</v>
      </c>
      <c r="B595" s="597" t="s">
        <v>5483</v>
      </c>
      <c r="C595" s="568" t="s">
        <v>1390</v>
      </c>
      <c r="D595" s="598" t="s">
        <v>1391</v>
      </c>
      <c r="E595" s="599" t="s">
        <v>62</v>
      </c>
      <c r="F595" s="569">
        <v>80</v>
      </c>
      <c r="G595" s="584" t="str">
        <f t="shared" si="9"/>
        <v>Tốt</v>
      </c>
      <c r="H595" s="569"/>
    </row>
    <row r="596" spans="1:8" s="94" customFormat="1" ht="16.5" x14ac:dyDescent="0.25">
      <c r="A596" s="596">
        <v>571</v>
      </c>
      <c r="B596" s="597" t="s">
        <v>5484</v>
      </c>
      <c r="C596" s="568" t="s">
        <v>1392</v>
      </c>
      <c r="D596" s="598" t="s">
        <v>1393</v>
      </c>
      <c r="E596" s="599" t="s">
        <v>62</v>
      </c>
      <c r="F596" s="569">
        <v>90</v>
      </c>
      <c r="G596" s="584" t="str">
        <f t="shared" si="9"/>
        <v>Xuất sắc</v>
      </c>
      <c r="H596" s="569"/>
    </row>
    <row r="597" spans="1:8" s="94" customFormat="1" ht="16.5" x14ac:dyDescent="0.25">
      <c r="A597" s="596">
        <v>572</v>
      </c>
      <c r="B597" s="597" t="s">
        <v>5485</v>
      </c>
      <c r="C597" s="568" t="s">
        <v>1394</v>
      </c>
      <c r="D597" s="598" t="s">
        <v>1395</v>
      </c>
      <c r="E597" s="599" t="s">
        <v>62</v>
      </c>
      <c r="F597" s="569">
        <v>81</v>
      </c>
      <c r="G597" s="584" t="str">
        <f t="shared" si="9"/>
        <v>Tốt</v>
      </c>
      <c r="H597" s="569"/>
    </row>
    <row r="598" spans="1:8" s="94" customFormat="1" ht="16.5" x14ac:dyDescent="0.25">
      <c r="A598" s="596">
        <v>573</v>
      </c>
      <c r="B598" s="597" t="s">
        <v>5486</v>
      </c>
      <c r="C598" s="568" t="s">
        <v>1396</v>
      </c>
      <c r="D598" s="598" t="s">
        <v>1397</v>
      </c>
      <c r="E598" s="599" t="s">
        <v>62</v>
      </c>
      <c r="F598" s="569">
        <v>99</v>
      </c>
      <c r="G598" s="584" t="str">
        <f t="shared" si="9"/>
        <v>Xuất sắc</v>
      </c>
      <c r="H598" s="569"/>
    </row>
    <row r="599" spans="1:8" s="94" customFormat="1" ht="16.5" x14ac:dyDescent="0.25">
      <c r="A599" s="596">
        <v>574</v>
      </c>
      <c r="B599" s="597" t="s">
        <v>5487</v>
      </c>
      <c r="C599" s="568" t="s">
        <v>1398</v>
      </c>
      <c r="D599" s="598" t="s">
        <v>1399</v>
      </c>
      <c r="E599" s="599" t="s">
        <v>64</v>
      </c>
      <c r="F599" s="569">
        <v>80</v>
      </c>
      <c r="G599" s="584" t="str">
        <f t="shared" si="9"/>
        <v>Tốt</v>
      </c>
      <c r="H599" s="569"/>
    </row>
    <row r="600" spans="1:8" s="94" customFormat="1" ht="16.5" x14ac:dyDescent="0.25">
      <c r="A600" s="596">
        <v>575</v>
      </c>
      <c r="B600" s="597" t="s">
        <v>5488</v>
      </c>
      <c r="C600" s="568" t="s">
        <v>1400</v>
      </c>
      <c r="D600" s="598" t="s">
        <v>399</v>
      </c>
      <c r="E600" s="599" t="s">
        <v>64</v>
      </c>
      <c r="F600" s="569">
        <v>87</v>
      </c>
      <c r="G600" s="584" t="str">
        <f t="shared" si="9"/>
        <v>Tốt</v>
      </c>
      <c r="H600" s="569"/>
    </row>
    <row r="601" spans="1:8" s="94" customFormat="1" ht="16.5" x14ac:dyDescent="0.25">
      <c r="A601" s="596">
        <v>576</v>
      </c>
      <c r="B601" s="597" t="s">
        <v>5489</v>
      </c>
      <c r="C601" s="568" t="s">
        <v>1401</v>
      </c>
      <c r="D601" s="598" t="s">
        <v>1402</v>
      </c>
      <c r="E601" s="599" t="s">
        <v>64</v>
      </c>
      <c r="F601" s="569">
        <v>80</v>
      </c>
      <c r="G601" s="584" t="str">
        <f t="shared" si="9"/>
        <v>Tốt</v>
      </c>
      <c r="H601" s="569"/>
    </row>
    <row r="602" spans="1:8" s="94" customFormat="1" ht="16.5" x14ac:dyDescent="0.25">
      <c r="A602" s="596">
        <v>577</v>
      </c>
      <c r="B602" s="597" t="s">
        <v>5490</v>
      </c>
      <c r="C602" s="568" t="s">
        <v>1403</v>
      </c>
      <c r="D602" s="598" t="s">
        <v>68</v>
      </c>
      <c r="E602" s="599" t="s">
        <v>64</v>
      </c>
      <c r="F602" s="569">
        <v>80</v>
      </c>
      <c r="G602" s="584" t="str">
        <f t="shared" si="9"/>
        <v>Tốt</v>
      </c>
      <c r="H602" s="569"/>
    </row>
    <row r="603" spans="1:8" s="94" customFormat="1" ht="16.5" x14ac:dyDescent="0.25">
      <c r="A603" s="596">
        <v>578</v>
      </c>
      <c r="B603" s="597" t="s">
        <v>5491</v>
      </c>
      <c r="C603" s="568" t="s">
        <v>1404</v>
      </c>
      <c r="D603" s="598" t="s">
        <v>78</v>
      </c>
      <c r="E603" s="599" t="s">
        <v>1405</v>
      </c>
      <c r="F603" s="569">
        <v>85</v>
      </c>
      <c r="G603" s="584" t="str">
        <f t="shared" si="9"/>
        <v>Tốt</v>
      </c>
      <c r="H603" s="569"/>
    </row>
    <row r="604" spans="1:8" s="94" customFormat="1" ht="16.5" x14ac:dyDescent="0.25">
      <c r="A604" s="596">
        <v>579</v>
      </c>
      <c r="B604" s="597" t="s">
        <v>5492</v>
      </c>
      <c r="C604" s="568" t="s">
        <v>1406</v>
      </c>
      <c r="D604" s="598" t="s">
        <v>1407</v>
      </c>
      <c r="E604" s="599" t="s">
        <v>136</v>
      </c>
      <c r="F604" s="569">
        <v>88</v>
      </c>
      <c r="G604" s="584" t="str">
        <f t="shared" si="9"/>
        <v>Tốt</v>
      </c>
      <c r="H604" s="569"/>
    </row>
    <row r="605" spans="1:8" s="94" customFormat="1" ht="16.5" x14ac:dyDescent="0.25">
      <c r="A605" s="596">
        <v>580</v>
      </c>
      <c r="B605" s="597" t="s">
        <v>5493</v>
      </c>
      <c r="C605" s="568" t="s">
        <v>1408</v>
      </c>
      <c r="D605" s="598" t="s">
        <v>183</v>
      </c>
      <c r="E605" s="599" t="s">
        <v>184</v>
      </c>
      <c r="F605" s="569">
        <v>88</v>
      </c>
      <c r="G605" s="584" t="str">
        <f t="shared" si="9"/>
        <v>Tốt</v>
      </c>
      <c r="H605" s="569"/>
    </row>
    <row r="606" spans="1:8" s="94" customFormat="1" ht="16.5" x14ac:dyDescent="0.25">
      <c r="A606" s="596">
        <v>581</v>
      </c>
      <c r="B606" s="597" t="s">
        <v>5494</v>
      </c>
      <c r="C606" s="568" t="s">
        <v>1409</v>
      </c>
      <c r="D606" s="598" t="s">
        <v>152</v>
      </c>
      <c r="E606" s="599" t="s">
        <v>5</v>
      </c>
      <c r="F606" s="569">
        <v>81</v>
      </c>
      <c r="G606" s="584" t="str">
        <f t="shared" si="9"/>
        <v>Tốt</v>
      </c>
      <c r="H606" s="569"/>
    </row>
    <row r="607" spans="1:8" s="94" customFormat="1" ht="16.5" x14ac:dyDescent="0.25">
      <c r="A607" s="596">
        <v>582</v>
      </c>
      <c r="B607" s="597" t="s">
        <v>5495</v>
      </c>
      <c r="C607" s="568" t="s">
        <v>1335</v>
      </c>
      <c r="D607" s="598" t="s">
        <v>1336</v>
      </c>
      <c r="E607" s="599" t="s">
        <v>5</v>
      </c>
      <c r="F607" s="569">
        <v>67</v>
      </c>
      <c r="G607" s="584" t="str">
        <f t="shared" si="9"/>
        <v>Khá</v>
      </c>
      <c r="H607" s="569"/>
    </row>
    <row r="608" spans="1:8" s="94" customFormat="1" ht="16.5" x14ac:dyDescent="0.25">
      <c r="A608" s="596">
        <v>583</v>
      </c>
      <c r="B608" s="597" t="s">
        <v>5496</v>
      </c>
      <c r="C608" s="568" t="s">
        <v>1410</v>
      </c>
      <c r="D608" s="598" t="s">
        <v>454</v>
      </c>
      <c r="E608" s="599" t="s">
        <v>137</v>
      </c>
      <c r="F608" s="569">
        <v>81</v>
      </c>
      <c r="G608" s="584" t="str">
        <f t="shared" si="9"/>
        <v>Tốt</v>
      </c>
      <c r="H608" s="569"/>
    </row>
    <row r="609" spans="1:8" s="94" customFormat="1" ht="16.5" x14ac:dyDescent="0.25">
      <c r="A609" s="596">
        <v>584</v>
      </c>
      <c r="B609" s="597" t="s">
        <v>5497</v>
      </c>
      <c r="C609" s="568" t="s">
        <v>1337</v>
      </c>
      <c r="D609" s="598" t="s">
        <v>1338</v>
      </c>
      <c r="E609" s="599" t="s">
        <v>66</v>
      </c>
      <c r="F609" s="569">
        <v>81</v>
      </c>
      <c r="G609" s="584" t="str">
        <f t="shared" si="9"/>
        <v>Tốt</v>
      </c>
      <c r="H609" s="569"/>
    </row>
    <row r="610" spans="1:8" s="94" customFormat="1" ht="16.5" x14ac:dyDescent="0.25">
      <c r="A610" s="596">
        <v>585</v>
      </c>
      <c r="B610" s="597" t="s">
        <v>5498</v>
      </c>
      <c r="C610" s="568" t="s">
        <v>1339</v>
      </c>
      <c r="D610" s="598" t="s">
        <v>1340</v>
      </c>
      <c r="E610" s="599" t="s">
        <v>66</v>
      </c>
      <c r="F610" s="568">
        <v>75</v>
      </c>
      <c r="G610" s="584" t="str">
        <f t="shared" si="9"/>
        <v>Khá</v>
      </c>
      <c r="H610" s="568"/>
    </row>
    <row r="611" spans="1:8" s="94" customFormat="1" ht="16.5" x14ac:dyDescent="0.25">
      <c r="A611" s="596">
        <v>586</v>
      </c>
      <c r="B611" s="597" t="s">
        <v>5499</v>
      </c>
      <c r="C611" s="568" t="s">
        <v>1411</v>
      </c>
      <c r="D611" s="598" t="s">
        <v>13</v>
      </c>
      <c r="E611" s="599" t="s">
        <v>12</v>
      </c>
      <c r="F611" s="568">
        <v>80</v>
      </c>
      <c r="G611" s="584" t="str">
        <f t="shared" si="9"/>
        <v>Tốt</v>
      </c>
      <c r="H611" s="568"/>
    </row>
    <row r="612" spans="1:8" s="94" customFormat="1" ht="16.5" x14ac:dyDescent="0.25">
      <c r="A612" s="596">
        <v>587</v>
      </c>
      <c r="B612" s="597" t="s">
        <v>5500</v>
      </c>
      <c r="C612" s="568" t="s">
        <v>1412</v>
      </c>
      <c r="D612" s="598" t="s">
        <v>50</v>
      </c>
      <c r="E612" s="599" t="s">
        <v>12</v>
      </c>
      <c r="F612" s="568">
        <v>95</v>
      </c>
      <c r="G612" s="584" t="str">
        <f t="shared" si="9"/>
        <v>Xuất sắc</v>
      </c>
      <c r="H612" s="568"/>
    </row>
    <row r="613" spans="1:8" s="94" customFormat="1" ht="16.5" x14ac:dyDescent="0.25">
      <c r="A613" s="596">
        <v>588</v>
      </c>
      <c r="B613" s="597" t="s">
        <v>5501</v>
      </c>
      <c r="C613" s="568" t="s">
        <v>1413</v>
      </c>
      <c r="D613" s="598" t="s">
        <v>13</v>
      </c>
      <c r="E613" s="599" t="s">
        <v>139</v>
      </c>
      <c r="F613" s="568">
        <v>82</v>
      </c>
      <c r="G613" s="584" t="str">
        <f t="shared" si="9"/>
        <v>Tốt</v>
      </c>
      <c r="H613" s="568"/>
    </row>
    <row r="614" spans="1:8" s="94" customFormat="1" ht="16.5" x14ac:dyDescent="0.25">
      <c r="A614" s="596">
        <v>589</v>
      </c>
      <c r="B614" s="597" t="s">
        <v>5502</v>
      </c>
      <c r="C614" s="568" t="s">
        <v>1417</v>
      </c>
      <c r="D614" s="598" t="s">
        <v>1418</v>
      </c>
      <c r="E614" s="599" t="s">
        <v>140</v>
      </c>
      <c r="F614" s="568">
        <v>87</v>
      </c>
      <c r="G614" s="584" t="str">
        <f t="shared" si="9"/>
        <v>Tốt</v>
      </c>
      <c r="H614" s="569"/>
    </row>
    <row r="615" spans="1:8" s="94" customFormat="1" ht="16.5" x14ac:dyDescent="0.25">
      <c r="A615" s="596">
        <v>590</v>
      </c>
      <c r="B615" s="597" t="s">
        <v>5503</v>
      </c>
      <c r="C615" s="568" t="s">
        <v>1419</v>
      </c>
      <c r="D615" s="598" t="s">
        <v>36</v>
      </c>
      <c r="E615" s="599" t="s">
        <v>140</v>
      </c>
      <c r="F615" s="568">
        <v>65</v>
      </c>
      <c r="G615" s="584" t="str">
        <f t="shared" si="9"/>
        <v>Khá</v>
      </c>
      <c r="H615" s="568"/>
    </row>
    <row r="616" spans="1:8" s="94" customFormat="1" ht="16.5" x14ac:dyDescent="0.25">
      <c r="A616" s="596">
        <v>591</v>
      </c>
      <c r="B616" s="597">
        <v>56</v>
      </c>
      <c r="C616" s="568" t="s">
        <v>1341</v>
      </c>
      <c r="D616" s="598" t="s">
        <v>469</v>
      </c>
      <c r="E616" s="599" t="s">
        <v>140</v>
      </c>
      <c r="F616" s="568">
        <v>92</v>
      </c>
      <c r="G616" s="584" t="str">
        <f t="shared" si="9"/>
        <v>Xuất sắc</v>
      </c>
      <c r="H616" s="568"/>
    </row>
    <row r="617" spans="1:8" s="94" customFormat="1" ht="16.5" x14ac:dyDescent="0.25">
      <c r="A617" s="596">
        <v>592</v>
      </c>
      <c r="B617" s="597">
        <v>57</v>
      </c>
      <c r="C617" s="568" t="s">
        <v>1420</v>
      </c>
      <c r="D617" s="598" t="s">
        <v>1421</v>
      </c>
      <c r="E617" s="599" t="s">
        <v>28</v>
      </c>
      <c r="F617" s="568">
        <v>85</v>
      </c>
      <c r="G617" s="584" t="str">
        <f t="shared" si="9"/>
        <v>Tốt</v>
      </c>
      <c r="H617" s="568"/>
    </row>
    <row r="618" spans="1:8" s="94" customFormat="1" ht="16.5" x14ac:dyDescent="0.25">
      <c r="A618" s="596">
        <v>593</v>
      </c>
      <c r="B618" s="597">
        <v>58</v>
      </c>
      <c r="C618" s="568" t="s">
        <v>1422</v>
      </c>
      <c r="D618" s="598" t="s">
        <v>1423</v>
      </c>
      <c r="E618" s="599" t="s">
        <v>24</v>
      </c>
      <c r="F618" s="568">
        <v>87</v>
      </c>
      <c r="G618" s="584" t="str">
        <f t="shared" si="9"/>
        <v>Tốt</v>
      </c>
      <c r="H618" s="568"/>
    </row>
    <row r="619" spans="1:8" s="94" customFormat="1" ht="16.5" x14ac:dyDescent="0.25">
      <c r="A619" s="596">
        <v>594</v>
      </c>
      <c r="B619" s="597">
        <v>59</v>
      </c>
      <c r="C619" s="568" t="s">
        <v>1424</v>
      </c>
      <c r="D619" s="598" t="s">
        <v>363</v>
      </c>
      <c r="E619" s="599" t="s">
        <v>24</v>
      </c>
      <c r="F619" s="568">
        <v>83</v>
      </c>
      <c r="G619" s="584" t="str">
        <f t="shared" si="9"/>
        <v>Tốt</v>
      </c>
      <c r="H619" s="568"/>
    </row>
    <row r="620" spans="1:8" s="94" customFormat="1" ht="16.5" x14ac:dyDescent="0.25">
      <c r="A620" s="596">
        <v>595</v>
      </c>
      <c r="B620" s="597">
        <v>60</v>
      </c>
      <c r="C620" s="568" t="s">
        <v>1425</v>
      </c>
      <c r="D620" s="598" t="s">
        <v>249</v>
      </c>
      <c r="E620" s="599" t="s">
        <v>548</v>
      </c>
      <c r="F620" s="568">
        <v>79</v>
      </c>
      <c r="G620" s="584" t="str">
        <f t="shared" si="9"/>
        <v>Khá</v>
      </c>
      <c r="H620" s="568"/>
    </row>
    <row r="621" spans="1:8" s="94" customFormat="1" ht="16.5" x14ac:dyDescent="0.25">
      <c r="A621" s="596">
        <v>596</v>
      </c>
      <c r="B621" s="597">
        <v>61</v>
      </c>
      <c r="C621" s="568" t="s">
        <v>1426</v>
      </c>
      <c r="D621" s="598" t="s">
        <v>103</v>
      </c>
      <c r="E621" s="599" t="s">
        <v>461</v>
      </c>
      <c r="F621" s="568">
        <v>87</v>
      </c>
      <c r="G621" s="584" t="str">
        <f t="shared" si="9"/>
        <v>Tốt</v>
      </c>
      <c r="H621" s="568"/>
    </row>
    <row r="622" spans="1:8" s="1" customFormat="1" ht="16.5" x14ac:dyDescent="0.25">
      <c r="A622" s="714">
        <v>597</v>
      </c>
      <c r="B622" s="715">
        <v>62</v>
      </c>
      <c r="C622" s="700" t="s">
        <v>1368</v>
      </c>
      <c r="D622" s="716" t="s">
        <v>234</v>
      </c>
      <c r="E622" s="729" t="s">
        <v>8</v>
      </c>
      <c r="F622" s="700">
        <v>30</v>
      </c>
      <c r="G622" s="730" t="str">
        <f t="shared" si="9"/>
        <v>Kém</v>
      </c>
      <c r="H622" s="700" t="s">
        <v>2219</v>
      </c>
    </row>
    <row r="623" spans="1:8" s="94" customFormat="1" x14ac:dyDescent="0.25">
      <c r="B623" s="596"/>
      <c r="C623" s="626" t="s">
        <v>5776</v>
      </c>
      <c r="D623" s="596"/>
      <c r="E623" s="596"/>
      <c r="F623" s="596"/>
      <c r="G623" s="584"/>
      <c r="H623" s="606"/>
    </row>
    <row r="624" spans="1:8" s="94" customFormat="1" ht="16.5" x14ac:dyDescent="0.25">
      <c r="A624" s="596">
        <v>598</v>
      </c>
      <c r="B624" s="627">
        <v>1</v>
      </c>
      <c r="C624" s="592" t="s">
        <v>1493</v>
      </c>
      <c r="D624" s="591" t="s">
        <v>1494</v>
      </c>
      <c r="E624" s="592" t="s">
        <v>34</v>
      </c>
      <c r="F624" s="592">
        <v>92</v>
      </c>
      <c r="G624" s="584" t="str">
        <f t="shared" si="9"/>
        <v>Xuất sắc</v>
      </c>
      <c r="H624" s="591"/>
    </row>
    <row r="625" spans="1:8" s="94" customFormat="1" ht="16.5" x14ac:dyDescent="0.25">
      <c r="A625" s="596">
        <v>599</v>
      </c>
      <c r="B625" s="627">
        <v>2</v>
      </c>
      <c r="C625" s="592" t="s">
        <v>1495</v>
      </c>
      <c r="D625" s="591" t="s">
        <v>307</v>
      </c>
      <c r="E625" s="592" t="s">
        <v>34</v>
      </c>
      <c r="F625" s="592">
        <v>80</v>
      </c>
      <c r="G625" s="584" t="str">
        <f t="shared" si="9"/>
        <v>Tốt</v>
      </c>
      <c r="H625" s="591"/>
    </row>
    <row r="626" spans="1:8" s="94" customFormat="1" ht="16.5" x14ac:dyDescent="0.25">
      <c r="A626" s="596">
        <v>600</v>
      </c>
      <c r="B626" s="627">
        <v>3</v>
      </c>
      <c r="C626" s="592" t="s">
        <v>1496</v>
      </c>
      <c r="D626" s="591" t="s">
        <v>145</v>
      </c>
      <c r="E626" s="592" t="s">
        <v>34</v>
      </c>
      <c r="F626" s="592">
        <v>90</v>
      </c>
      <c r="G626" s="584" t="str">
        <f t="shared" si="9"/>
        <v>Xuất sắc</v>
      </c>
      <c r="H626" s="591"/>
    </row>
    <row r="627" spans="1:8" s="94" customFormat="1" ht="18.600000000000001" customHeight="1" x14ac:dyDescent="0.25">
      <c r="A627" s="596">
        <v>601</v>
      </c>
      <c r="B627" s="628">
        <v>4</v>
      </c>
      <c r="C627" s="594" t="s">
        <v>1497</v>
      </c>
      <c r="D627" s="593" t="s">
        <v>1498</v>
      </c>
      <c r="E627" s="594" t="s">
        <v>34</v>
      </c>
      <c r="F627" s="594">
        <v>100</v>
      </c>
      <c r="G627" s="620" t="str">
        <f t="shared" si="9"/>
        <v>Xuất sắc</v>
      </c>
      <c r="H627" s="55"/>
    </row>
    <row r="628" spans="1:8" s="94" customFormat="1" ht="16.5" x14ac:dyDescent="0.25">
      <c r="A628" s="596">
        <v>602</v>
      </c>
      <c r="B628" s="627">
        <v>5</v>
      </c>
      <c r="C628" s="592" t="s">
        <v>1499</v>
      </c>
      <c r="D628" s="591" t="s">
        <v>1500</v>
      </c>
      <c r="E628" s="592" t="s">
        <v>34</v>
      </c>
      <c r="F628" s="592">
        <v>71</v>
      </c>
      <c r="G628" s="584" t="str">
        <f t="shared" si="9"/>
        <v>Khá</v>
      </c>
      <c r="H628" s="591"/>
    </row>
    <row r="629" spans="1:8" s="94" customFormat="1" ht="16.5" x14ac:dyDescent="0.25">
      <c r="A629" s="596">
        <v>603</v>
      </c>
      <c r="B629" s="627">
        <v>6</v>
      </c>
      <c r="C629" s="592" t="s">
        <v>1501</v>
      </c>
      <c r="D629" s="591" t="s">
        <v>349</v>
      </c>
      <c r="E629" s="592" t="s">
        <v>320</v>
      </c>
      <c r="F629" s="592">
        <v>79</v>
      </c>
      <c r="G629" s="584" t="str">
        <f t="shared" si="9"/>
        <v>Khá</v>
      </c>
      <c r="H629" s="591"/>
    </row>
    <row r="630" spans="1:8" s="94" customFormat="1" ht="19.149999999999999" customHeight="1" x14ac:dyDescent="0.25">
      <c r="A630" s="596">
        <v>604</v>
      </c>
      <c r="B630" s="628">
        <v>7</v>
      </c>
      <c r="C630" s="594" t="s">
        <v>1502</v>
      </c>
      <c r="D630" s="593" t="s">
        <v>46</v>
      </c>
      <c r="E630" s="594" t="s">
        <v>1503</v>
      </c>
      <c r="F630" s="594">
        <v>96</v>
      </c>
      <c r="G630" s="584" t="str">
        <f t="shared" si="9"/>
        <v>Xuất sắc</v>
      </c>
      <c r="H630" s="606"/>
    </row>
    <row r="631" spans="1:8" s="94" customFormat="1" ht="16.5" x14ac:dyDescent="0.25">
      <c r="A631" s="596">
        <v>605</v>
      </c>
      <c r="B631" s="627">
        <v>8</v>
      </c>
      <c r="C631" s="592" t="s">
        <v>1504</v>
      </c>
      <c r="D631" s="591" t="s">
        <v>234</v>
      </c>
      <c r="E631" s="592" t="s">
        <v>41</v>
      </c>
      <c r="F631" s="592">
        <v>75</v>
      </c>
      <c r="G631" s="584" t="str">
        <f t="shared" si="9"/>
        <v>Khá</v>
      </c>
      <c r="H631" s="591"/>
    </row>
    <row r="632" spans="1:8" s="94" customFormat="1" ht="16.5" x14ac:dyDescent="0.25">
      <c r="A632" s="596">
        <v>606</v>
      </c>
      <c r="B632" s="627">
        <v>9</v>
      </c>
      <c r="C632" s="592" t="s">
        <v>1505</v>
      </c>
      <c r="D632" s="591" t="s">
        <v>248</v>
      </c>
      <c r="E632" s="592" t="s">
        <v>41</v>
      </c>
      <c r="F632" s="592">
        <v>74</v>
      </c>
      <c r="G632" s="584" t="str">
        <f t="shared" si="9"/>
        <v>Khá</v>
      </c>
      <c r="H632" s="591"/>
    </row>
    <row r="633" spans="1:8" s="94" customFormat="1" ht="16.5" x14ac:dyDescent="0.25">
      <c r="A633" s="596">
        <v>607</v>
      </c>
      <c r="B633" s="627">
        <v>10</v>
      </c>
      <c r="C633" s="592" t="s">
        <v>1506</v>
      </c>
      <c r="D633" s="591" t="s">
        <v>1507</v>
      </c>
      <c r="E633" s="592" t="s">
        <v>219</v>
      </c>
      <c r="F633" s="592">
        <v>89</v>
      </c>
      <c r="G633" s="584" t="str">
        <f t="shared" si="9"/>
        <v>Tốt</v>
      </c>
      <c r="H633" s="591"/>
    </row>
    <row r="634" spans="1:8" s="1" customFormat="1" ht="16.5" x14ac:dyDescent="0.25">
      <c r="A634" s="714">
        <v>608</v>
      </c>
      <c r="B634" s="732">
        <v>11</v>
      </c>
      <c r="C634" s="705" t="s">
        <v>1441</v>
      </c>
      <c r="D634" s="733" t="s">
        <v>116</v>
      </c>
      <c r="E634" s="705" t="s">
        <v>7</v>
      </c>
      <c r="F634" s="705">
        <v>0</v>
      </c>
      <c r="G634" s="730" t="str">
        <f t="shared" si="9"/>
        <v>Kém</v>
      </c>
      <c r="H634" s="733" t="s">
        <v>2219</v>
      </c>
    </row>
    <row r="635" spans="1:8" s="94" customFormat="1" ht="16.5" x14ac:dyDescent="0.25">
      <c r="A635" s="596">
        <v>609</v>
      </c>
      <c r="B635" s="627">
        <v>12</v>
      </c>
      <c r="C635" s="592" t="s">
        <v>1509</v>
      </c>
      <c r="D635" s="591" t="s">
        <v>103</v>
      </c>
      <c r="E635" s="592" t="s">
        <v>42</v>
      </c>
      <c r="F635" s="592">
        <v>69</v>
      </c>
      <c r="G635" s="584" t="str">
        <f t="shared" ref="G635:G699" si="10">IF(F635&gt;=90,"Xuất sắc",IF(F635&gt;=80,"Tốt",IF(F635&gt;=65,"Khá",IF(F635&gt;=50,"Trung bình",IF(F635&gt;=35,"Yếu","Kém")))))</f>
        <v>Khá</v>
      </c>
      <c r="H635" s="592" t="s">
        <v>73</v>
      </c>
    </row>
    <row r="636" spans="1:8" s="94" customFormat="1" ht="16.5" x14ac:dyDescent="0.25">
      <c r="A636" s="596">
        <v>610</v>
      </c>
      <c r="B636" s="627">
        <v>13</v>
      </c>
      <c r="C636" s="592" t="s">
        <v>1442</v>
      </c>
      <c r="D636" s="591" t="s">
        <v>274</v>
      </c>
      <c r="E636" s="592" t="s">
        <v>43</v>
      </c>
      <c r="F636" s="592">
        <v>65</v>
      </c>
      <c r="G636" s="584" t="str">
        <f t="shared" si="10"/>
        <v>Khá</v>
      </c>
      <c r="H636" s="591"/>
    </row>
    <row r="637" spans="1:8" s="94" customFormat="1" ht="16.5" x14ac:dyDescent="0.25">
      <c r="A637" s="596">
        <v>611</v>
      </c>
      <c r="B637" s="627">
        <v>14</v>
      </c>
      <c r="C637" s="592" t="s">
        <v>1511</v>
      </c>
      <c r="D637" s="591" t="s">
        <v>1512</v>
      </c>
      <c r="E637" s="592" t="s">
        <v>47</v>
      </c>
      <c r="F637" s="592">
        <v>83</v>
      </c>
      <c r="G637" s="584" t="str">
        <f t="shared" si="10"/>
        <v>Tốt</v>
      </c>
      <c r="H637" s="591"/>
    </row>
    <row r="638" spans="1:8" s="94" customFormat="1" ht="16.5" x14ac:dyDescent="0.25">
      <c r="A638" s="596">
        <v>612</v>
      </c>
      <c r="B638" s="627">
        <v>15</v>
      </c>
      <c r="C638" s="592" t="s">
        <v>1513</v>
      </c>
      <c r="D638" s="591" t="s">
        <v>1514</v>
      </c>
      <c r="E638" s="592" t="s">
        <v>47</v>
      </c>
      <c r="F638" s="592">
        <v>80</v>
      </c>
      <c r="G638" s="584" t="str">
        <f t="shared" si="10"/>
        <v>Tốt</v>
      </c>
      <c r="H638" s="591"/>
    </row>
    <row r="639" spans="1:8" s="94" customFormat="1" ht="16.5" x14ac:dyDescent="0.25">
      <c r="A639" s="596">
        <v>613</v>
      </c>
      <c r="B639" s="627">
        <v>16</v>
      </c>
      <c r="C639" s="592" t="s">
        <v>1515</v>
      </c>
      <c r="D639" s="591" t="s">
        <v>1516</v>
      </c>
      <c r="E639" s="592" t="s">
        <v>47</v>
      </c>
      <c r="F639" s="592">
        <v>80</v>
      </c>
      <c r="G639" s="584" t="str">
        <f t="shared" si="10"/>
        <v>Tốt</v>
      </c>
      <c r="H639" s="591"/>
    </row>
    <row r="640" spans="1:8" s="94" customFormat="1" ht="16.5" x14ac:dyDescent="0.25">
      <c r="A640" s="596">
        <v>614</v>
      </c>
      <c r="B640" s="627">
        <v>17</v>
      </c>
      <c r="C640" s="592" t="s">
        <v>1443</v>
      </c>
      <c r="D640" s="591" t="s">
        <v>18</v>
      </c>
      <c r="E640" s="592" t="s">
        <v>47</v>
      </c>
      <c r="F640" s="592">
        <v>90</v>
      </c>
      <c r="G640" s="584" t="str">
        <f t="shared" si="10"/>
        <v>Xuất sắc</v>
      </c>
      <c r="H640" s="591"/>
    </row>
    <row r="641" spans="1:8" s="94" customFormat="1" ht="16.5" x14ac:dyDescent="0.25">
      <c r="A641" s="596">
        <v>615</v>
      </c>
      <c r="B641" s="627">
        <v>18</v>
      </c>
      <c r="C641" s="592" t="s">
        <v>1444</v>
      </c>
      <c r="D641" s="591" t="s">
        <v>253</v>
      </c>
      <c r="E641" s="592" t="s">
        <v>47</v>
      </c>
      <c r="F641" s="592">
        <v>90</v>
      </c>
      <c r="G641" s="584" t="str">
        <f t="shared" si="10"/>
        <v>Xuất sắc</v>
      </c>
      <c r="H641" s="591"/>
    </row>
    <row r="642" spans="1:8" s="94" customFormat="1" ht="16.5" x14ac:dyDescent="0.25">
      <c r="A642" s="596">
        <v>616</v>
      </c>
      <c r="B642" s="627">
        <v>19</v>
      </c>
      <c r="C642" s="592" t="s">
        <v>1517</v>
      </c>
      <c r="D642" s="591" t="s">
        <v>253</v>
      </c>
      <c r="E642" s="592" t="s">
        <v>47</v>
      </c>
      <c r="F642" s="592">
        <v>85</v>
      </c>
      <c r="G642" s="584" t="str">
        <f t="shared" si="10"/>
        <v>Tốt</v>
      </c>
      <c r="H642" s="591"/>
    </row>
    <row r="643" spans="1:8" s="94" customFormat="1" ht="16.5" x14ac:dyDescent="0.25">
      <c r="A643" s="596">
        <v>617</v>
      </c>
      <c r="B643" s="627">
        <v>20</v>
      </c>
      <c r="C643" s="592" t="s">
        <v>1518</v>
      </c>
      <c r="D643" s="591" t="s">
        <v>1490</v>
      </c>
      <c r="E643" s="592" t="s">
        <v>1519</v>
      </c>
      <c r="F643" s="592">
        <v>71</v>
      </c>
      <c r="G643" s="584" t="str">
        <f t="shared" si="10"/>
        <v>Khá</v>
      </c>
      <c r="H643" s="591"/>
    </row>
    <row r="644" spans="1:8" s="94" customFormat="1" ht="16.5" x14ac:dyDescent="0.25">
      <c r="A644" s="596">
        <v>618</v>
      </c>
      <c r="B644" s="627">
        <v>21</v>
      </c>
      <c r="C644" s="592" t="s">
        <v>1445</v>
      </c>
      <c r="D644" s="591" t="s">
        <v>232</v>
      </c>
      <c r="E644" s="592" t="s">
        <v>49</v>
      </c>
      <c r="F644" s="592">
        <v>90</v>
      </c>
      <c r="G644" s="584" t="str">
        <f t="shared" si="10"/>
        <v>Xuất sắc</v>
      </c>
      <c r="H644" s="591"/>
    </row>
    <row r="645" spans="1:8" s="94" customFormat="1" ht="16.5" x14ac:dyDescent="0.25">
      <c r="A645" s="596">
        <v>619</v>
      </c>
      <c r="B645" s="627">
        <v>22</v>
      </c>
      <c r="C645" s="592" t="s">
        <v>1446</v>
      </c>
      <c r="D645" s="591" t="s">
        <v>336</v>
      </c>
      <c r="E645" s="592" t="s">
        <v>53</v>
      </c>
      <c r="F645" s="592">
        <v>86</v>
      </c>
      <c r="G645" s="584" t="str">
        <f t="shared" si="10"/>
        <v>Tốt</v>
      </c>
      <c r="H645" s="591"/>
    </row>
    <row r="646" spans="1:8" s="94" customFormat="1" ht="16.5" x14ac:dyDescent="0.25">
      <c r="A646" s="596">
        <v>620</v>
      </c>
      <c r="B646" s="627">
        <v>23</v>
      </c>
      <c r="C646" s="592" t="s">
        <v>1520</v>
      </c>
      <c r="D646" s="591" t="s">
        <v>89</v>
      </c>
      <c r="E646" s="592" t="s">
        <v>21</v>
      </c>
      <c r="F646" s="592">
        <v>70</v>
      </c>
      <c r="G646" s="584" t="str">
        <f t="shared" si="10"/>
        <v>Khá</v>
      </c>
      <c r="H646" s="592" t="s">
        <v>73</v>
      </c>
    </row>
    <row r="647" spans="1:8" s="94" customFormat="1" ht="16.5" x14ac:dyDescent="0.25">
      <c r="A647" s="596">
        <v>621</v>
      </c>
      <c r="B647" s="627">
        <v>24</v>
      </c>
      <c r="C647" s="592" t="s">
        <v>1521</v>
      </c>
      <c r="D647" s="591" t="s">
        <v>181</v>
      </c>
      <c r="E647" s="592" t="s">
        <v>16</v>
      </c>
      <c r="F647" s="592">
        <v>80</v>
      </c>
      <c r="G647" s="584" t="str">
        <f t="shared" si="10"/>
        <v>Tốt</v>
      </c>
      <c r="H647" s="591"/>
    </row>
    <row r="648" spans="1:8" s="94" customFormat="1" ht="16.899999999999999" customHeight="1" x14ac:dyDescent="0.25">
      <c r="A648" s="596">
        <v>622</v>
      </c>
      <c r="B648" s="628">
        <v>25</v>
      </c>
      <c r="C648" s="594" t="s">
        <v>1449</v>
      </c>
      <c r="D648" s="593" t="s">
        <v>83</v>
      </c>
      <c r="E648" s="594" t="s">
        <v>16</v>
      </c>
      <c r="F648" s="594">
        <v>98</v>
      </c>
      <c r="G648" s="620" t="str">
        <f t="shared" si="10"/>
        <v>Xuất sắc</v>
      </c>
      <c r="H648" s="606"/>
    </row>
    <row r="649" spans="1:8" s="94" customFormat="1" ht="16.5" x14ac:dyDescent="0.25">
      <c r="A649" s="596">
        <v>623</v>
      </c>
      <c r="B649" s="627">
        <v>26</v>
      </c>
      <c r="C649" s="592" t="s">
        <v>1450</v>
      </c>
      <c r="D649" s="591" t="s">
        <v>46</v>
      </c>
      <c r="E649" s="592" t="s">
        <v>109</v>
      </c>
      <c r="F649" s="592">
        <v>90</v>
      </c>
      <c r="G649" s="584" t="str">
        <f t="shared" si="10"/>
        <v>Xuất sắc</v>
      </c>
      <c r="H649" s="591"/>
    </row>
    <row r="650" spans="1:8" s="94" customFormat="1" ht="16.5" x14ac:dyDescent="0.25">
      <c r="A650" s="596">
        <v>624</v>
      </c>
      <c r="B650" s="627">
        <v>27</v>
      </c>
      <c r="C650" s="592" t="s">
        <v>1522</v>
      </c>
      <c r="D650" s="591" t="s">
        <v>1523</v>
      </c>
      <c r="E650" s="592" t="s">
        <v>109</v>
      </c>
      <c r="F650" s="592">
        <v>79</v>
      </c>
      <c r="G650" s="584" t="str">
        <f t="shared" si="10"/>
        <v>Khá</v>
      </c>
      <c r="H650" s="591"/>
    </row>
    <row r="651" spans="1:8" s="94" customFormat="1" ht="16.5" x14ac:dyDescent="0.25">
      <c r="A651" s="596">
        <v>625</v>
      </c>
      <c r="B651" s="627">
        <v>28</v>
      </c>
      <c r="C651" s="592" t="s">
        <v>1451</v>
      </c>
      <c r="D651" s="591" t="s">
        <v>1452</v>
      </c>
      <c r="E651" s="592" t="s">
        <v>266</v>
      </c>
      <c r="F651" s="592">
        <v>79</v>
      </c>
      <c r="G651" s="584" t="str">
        <f t="shared" si="10"/>
        <v>Khá</v>
      </c>
      <c r="H651" s="591"/>
    </row>
    <row r="652" spans="1:8" s="94" customFormat="1" ht="16.5" x14ac:dyDescent="0.25">
      <c r="A652" s="596">
        <v>626</v>
      </c>
      <c r="B652" s="627">
        <v>29</v>
      </c>
      <c r="C652" s="592" t="s">
        <v>1453</v>
      </c>
      <c r="D652" s="591" t="s">
        <v>108</v>
      </c>
      <c r="E652" s="592" t="s">
        <v>280</v>
      </c>
      <c r="F652" s="592">
        <v>79</v>
      </c>
      <c r="G652" s="584" t="str">
        <f t="shared" si="10"/>
        <v>Khá</v>
      </c>
      <c r="H652" s="591"/>
    </row>
    <row r="653" spans="1:8" s="94" customFormat="1" ht="16.5" x14ac:dyDescent="0.25">
      <c r="A653" s="596">
        <v>627</v>
      </c>
      <c r="B653" s="627">
        <v>30</v>
      </c>
      <c r="C653" s="592" t="s">
        <v>1454</v>
      </c>
      <c r="D653" s="591" t="s">
        <v>168</v>
      </c>
      <c r="E653" s="592" t="s">
        <v>280</v>
      </c>
      <c r="F653" s="592">
        <v>80</v>
      </c>
      <c r="G653" s="584" t="str">
        <f t="shared" si="10"/>
        <v>Tốt</v>
      </c>
      <c r="H653" s="591"/>
    </row>
    <row r="654" spans="1:8" s="94" customFormat="1" ht="16.5" x14ac:dyDescent="0.25">
      <c r="A654" s="596">
        <v>628</v>
      </c>
      <c r="B654" s="627">
        <v>31</v>
      </c>
      <c r="C654" s="592" t="s">
        <v>1455</v>
      </c>
      <c r="D654" s="591" t="s">
        <v>46</v>
      </c>
      <c r="E654" s="592" t="s">
        <v>8</v>
      </c>
      <c r="F654" s="592">
        <v>90</v>
      </c>
      <c r="G654" s="584" t="str">
        <f t="shared" si="10"/>
        <v>Xuất sắc</v>
      </c>
      <c r="H654" s="591"/>
    </row>
    <row r="655" spans="1:8" s="94" customFormat="1" ht="16.5" x14ac:dyDescent="0.25">
      <c r="A655" s="596">
        <v>629</v>
      </c>
      <c r="B655" s="627">
        <v>32</v>
      </c>
      <c r="C655" s="592" t="s">
        <v>1524</v>
      </c>
      <c r="D655" s="591" t="s">
        <v>1525</v>
      </c>
      <c r="E655" s="592" t="s">
        <v>8</v>
      </c>
      <c r="F655" s="592">
        <v>80</v>
      </c>
      <c r="G655" s="584" t="str">
        <f t="shared" si="10"/>
        <v>Tốt</v>
      </c>
      <c r="H655" s="591"/>
    </row>
    <row r="656" spans="1:8" s="94" customFormat="1" ht="16.5" x14ac:dyDescent="0.25">
      <c r="A656" s="596">
        <v>630</v>
      </c>
      <c r="B656" s="627">
        <v>33</v>
      </c>
      <c r="C656" s="592" t="s">
        <v>1456</v>
      </c>
      <c r="D656" s="591" t="s">
        <v>60</v>
      </c>
      <c r="E656" s="592" t="s">
        <v>8</v>
      </c>
      <c r="F656" s="592">
        <v>80</v>
      </c>
      <c r="G656" s="584" t="str">
        <f t="shared" si="10"/>
        <v>Tốt</v>
      </c>
      <c r="H656" s="591"/>
    </row>
    <row r="657" spans="1:8" s="94" customFormat="1" ht="16.5" x14ac:dyDescent="0.25">
      <c r="A657" s="596">
        <v>631</v>
      </c>
      <c r="B657" s="627">
        <v>34</v>
      </c>
      <c r="C657" s="592" t="s">
        <v>1457</v>
      </c>
      <c r="D657" s="591" t="s">
        <v>5777</v>
      </c>
      <c r="E657" s="592" t="s">
        <v>8</v>
      </c>
      <c r="F657" s="592">
        <v>87</v>
      </c>
      <c r="G657" s="584" t="str">
        <f t="shared" si="10"/>
        <v>Tốt</v>
      </c>
      <c r="H657" s="591"/>
    </row>
    <row r="658" spans="1:8" s="94" customFormat="1" ht="16.5" x14ac:dyDescent="0.25">
      <c r="A658" s="596">
        <v>632</v>
      </c>
      <c r="B658" s="627">
        <v>35</v>
      </c>
      <c r="C658" s="592" t="s">
        <v>1458</v>
      </c>
      <c r="D658" s="591" t="s">
        <v>60</v>
      </c>
      <c r="E658" s="592" t="s">
        <v>1459</v>
      </c>
      <c r="F658" s="592">
        <v>80</v>
      </c>
      <c r="G658" s="584" t="str">
        <f t="shared" si="10"/>
        <v>Tốt</v>
      </c>
      <c r="H658" s="591"/>
    </row>
    <row r="659" spans="1:8" s="94" customFormat="1" ht="16.5" x14ac:dyDescent="0.25">
      <c r="A659" s="596">
        <v>633</v>
      </c>
      <c r="B659" s="627">
        <v>36</v>
      </c>
      <c r="C659" s="592" t="s">
        <v>1460</v>
      </c>
      <c r="D659" s="591" t="s">
        <v>376</v>
      </c>
      <c r="E659" s="592" t="s">
        <v>26</v>
      </c>
      <c r="F659" s="592">
        <v>80</v>
      </c>
      <c r="G659" s="584" t="str">
        <f t="shared" si="10"/>
        <v>Tốt</v>
      </c>
      <c r="H659" s="591"/>
    </row>
    <row r="660" spans="1:8" s="94" customFormat="1" ht="16.5" x14ac:dyDescent="0.25">
      <c r="A660" s="596">
        <v>634</v>
      </c>
      <c r="B660" s="627">
        <v>37</v>
      </c>
      <c r="C660" s="592" t="s">
        <v>5778</v>
      </c>
      <c r="D660" s="591" t="s">
        <v>5779</v>
      </c>
      <c r="E660" s="592" t="s">
        <v>9</v>
      </c>
      <c r="F660" s="592">
        <v>86</v>
      </c>
      <c r="G660" s="584" t="str">
        <f t="shared" si="10"/>
        <v>Tốt</v>
      </c>
      <c r="H660" s="591"/>
    </row>
    <row r="661" spans="1:8" s="94" customFormat="1" ht="16.5" x14ac:dyDescent="0.25">
      <c r="A661" s="596">
        <v>635</v>
      </c>
      <c r="B661" s="627">
        <v>38</v>
      </c>
      <c r="C661" s="592" t="s">
        <v>1461</v>
      </c>
      <c r="D661" s="591" t="s">
        <v>356</v>
      </c>
      <c r="E661" s="592" t="s">
        <v>9</v>
      </c>
      <c r="F661" s="592">
        <v>79</v>
      </c>
      <c r="G661" s="584" t="str">
        <f t="shared" si="10"/>
        <v>Khá</v>
      </c>
      <c r="H661" s="592" t="s">
        <v>73</v>
      </c>
    </row>
    <row r="662" spans="1:8" s="94" customFormat="1" ht="16.5" x14ac:dyDescent="0.25">
      <c r="A662" s="596">
        <v>636</v>
      </c>
      <c r="B662" s="627">
        <v>39</v>
      </c>
      <c r="C662" s="592" t="s">
        <v>5780</v>
      </c>
      <c r="D662" s="591" t="s">
        <v>1462</v>
      </c>
      <c r="E662" s="592" t="s">
        <v>190</v>
      </c>
      <c r="F662" s="592">
        <v>87</v>
      </c>
      <c r="G662" s="584" t="str">
        <f t="shared" si="10"/>
        <v>Tốt</v>
      </c>
      <c r="H662" s="591"/>
    </row>
    <row r="663" spans="1:8" s="94" customFormat="1" ht="16.5" x14ac:dyDescent="0.25">
      <c r="A663" s="596">
        <v>637</v>
      </c>
      <c r="B663" s="627">
        <v>40</v>
      </c>
      <c r="C663" s="592" t="s">
        <v>1463</v>
      </c>
      <c r="D663" s="591" t="s">
        <v>205</v>
      </c>
      <c r="E663" s="592" t="s">
        <v>11</v>
      </c>
      <c r="F663" s="592">
        <v>74</v>
      </c>
      <c r="G663" s="584" t="str">
        <f t="shared" si="10"/>
        <v>Khá</v>
      </c>
      <c r="H663" s="591" t="s">
        <v>5773</v>
      </c>
    </row>
    <row r="664" spans="1:8" s="94" customFormat="1" ht="16.5" x14ac:dyDescent="0.25">
      <c r="A664" s="596">
        <v>638</v>
      </c>
      <c r="B664" s="627">
        <v>41</v>
      </c>
      <c r="C664" s="592" t="s">
        <v>1464</v>
      </c>
      <c r="D664" s="591" t="s">
        <v>46</v>
      </c>
      <c r="E664" s="592" t="s">
        <v>88</v>
      </c>
      <c r="F664" s="592">
        <v>95</v>
      </c>
      <c r="G664" s="584" t="str">
        <f t="shared" si="10"/>
        <v>Xuất sắc</v>
      </c>
      <c r="H664" s="591"/>
    </row>
    <row r="665" spans="1:8" s="94" customFormat="1" ht="16.5" x14ac:dyDescent="0.25">
      <c r="A665" s="596">
        <v>639</v>
      </c>
      <c r="B665" s="627">
        <v>42</v>
      </c>
      <c r="C665" s="592" t="s">
        <v>5781</v>
      </c>
      <c r="D665" s="591" t="s">
        <v>1465</v>
      </c>
      <c r="E665" s="592" t="s">
        <v>133</v>
      </c>
      <c r="F665" s="592">
        <v>97</v>
      </c>
      <c r="G665" s="584" t="str">
        <f t="shared" si="10"/>
        <v>Xuất sắc</v>
      </c>
      <c r="H665" s="591"/>
    </row>
    <row r="666" spans="1:8" s="94" customFormat="1" ht="16.5" x14ac:dyDescent="0.25">
      <c r="A666" s="596">
        <v>640</v>
      </c>
      <c r="B666" s="627">
        <v>43</v>
      </c>
      <c r="C666" s="592" t="s">
        <v>1467</v>
      </c>
      <c r="D666" s="591" t="s">
        <v>50</v>
      </c>
      <c r="E666" s="592" t="s">
        <v>62</v>
      </c>
      <c r="F666" s="592">
        <v>96</v>
      </c>
      <c r="G666" s="584" t="str">
        <f t="shared" si="10"/>
        <v>Xuất sắc</v>
      </c>
      <c r="H666" s="591"/>
    </row>
    <row r="667" spans="1:8" s="94" customFormat="1" ht="16.5" x14ac:dyDescent="0.25">
      <c r="A667" s="596">
        <v>641</v>
      </c>
      <c r="B667" s="627">
        <v>44</v>
      </c>
      <c r="C667" s="592" t="s">
        <v>1468</v>
      </c>
      <c r="D667" s="591" t="s">
        <v>1469</v>
      </c>
      <c r="E667" s="592" t="s">
        <v>62</v>
      </c>
      <c r="F667" s="592">
        <v>80</v>
      </c>
      <c r="G667" s="584" t="str">
        <f t="shared" si="10"/>
        <v>Tốt</v>
      </c>
      <c r="H667" s="591"/>
    </row>
    <row r="668" spans="1:8" s="94" customFormat="1" ht="16.5" x14ac:dyDescent="0.25">
      <c r="A668" s="596">
        <v>642</v>
      </c>
      <c r="B668" s="627">
        <v>45</v>
      </c>
      <c r="C668" s="592" t="s">
        <v>1470</v>
      </c>
      <c r="D668" s="591" t="s">
        <v>18</v>
      </c>
      <c r="E668" s="592" t="s">
        <v>271</v>
      </c>
      <c r="F668" s="592">
        <v>65</v>
      </c>
      <c r="G668" s="584" t="str">
        <f t="shared" si="10"/>
        <v>Khá</v>
      </c>
      <c r="H668" s="591"/>
    </row>
    <row r="669" spans="1:8" s="94" customFormat="1" ht="16.5" x14ac:dyDescent="0.25">
      <c r="A669" s="596">
        <v>643</v>
      </c>
      <c r="B669" s="627">
        <v>46</v>
      </c>
      <c r="C669" s="592" t="s">
        <v>1471</v>
      </c>
      <c r="D669" s="591" t="s">
        <v>291</v>
      </c>
      <c r="E669" s="592" t="s">
        <v>90</v>
      </c>
      <c r="F669" s="592">
        <v>87</v>
      </c>
      <c r="G669" s="584" t="str">
        <f t="shared" si="10"/>
        <v>Tốt</v>
      </c>
      <c r="H669" s="591"/>
    </row>
    <row r="670" spans="1:8" s="94" customFormat="1" ht="16.5" x14ac:dyDescent="0.25">
      <c r="A670" s="596">
        <v>644</v>
      </c>
      <c r="B670" s="627">
        <v>47</v>
      </c>
      <c r="C670" s="592" t="s">
        <v>1472</v>
      </c>
      <c r="D670" s="591" t="s">
        <v>1473</v>
      </c>
      <c r="E670" s="592" t="s">
        <v>90</v>
      </c>
      <c r="F670" s="592">
        <v>85</v>
      </c>
      <c r="G670" s="584" t="str">
        <f t="shared" si="10"/>
        <v>Tốt</v>
      </c>
      <c r="H670" s="591"/>
    </row>
    <row r="671" spans="1:8" s="94" customFormat="1" ht="16.5" x14ac:dyDescent="0.25">
      <c r="A671" s="596">
        <v>645</v>
      </c>
      <c r="B671" s="627">
        <v>48</v>
      </c>
      <c r="C671" s="592" t="s">
        <v>1474</v>
      </c>
      <c r="D671" s="591" t="s">
        <v>18</v>
      </c>
      <c r="E671" s="592" t="s">
        <v>64</v>
      </c>
      <c r="F671" s="592">
        <v>93</v>
      </c>
      <c r="G671" s="584" t="str">
        <f t="shared" si="10"/>
        <v>Xuất sắc</v>
      </c>
      <c r="H671" s="591"/>
    </row>
    <row r="672" spans="1:8" s="94" customFormat="1" ht="16.5" x14ac:dyDescent="0.25">
      <c r="A672" s="596">
        <v>646</v>
      </c>
      <c r="B672" s="627">
        <v>49</v>
      </c>
      <c r="C672" s="592" t="s">
        <v>1475</v>
      </c>
      <c r="D672" s="591" t="s">
        <v>48</v>
      </c>
      <c r="E672" s="592" t="s">
        <v>64</v>
      </c>
      <c r="F672" s="592">
        <v>90</v>
      </c>
      <c r="G672" s="584" t="str">
        <f t="shared" si="10"/>
        <v>Xuất sắc</v>
      </c>
      <c r="H672" s="591"/>
    </row>
    <row r="673" spans="1:8" s="94" customFormat="1" ht="16.5" x14ac:dyDescent="0.25">
      <c r="A673" s="596">
        <v>647</v>
      </c>
      <c r="B673" s="627">
        <v>50</v>
      </c>
      <c r="C673" s="592" t="s">
        <v>1476</v>
      </c>
      <c r="D673" s="591" t="s">
        <v>121</v>
      </c>
      <c r="E673" s="592" t="s">
        <v>437</v>
      </c>
      <c r="F673" s="592">
        <v>92</v>
      </c>
      <c r="G673" s="584" t="str">
        <f t="shared" si="10"/>
        <v>Xuất sắc</v>
      </c>
      <c r="H673" s="591"/>
    </row>
    <row r="674" spans="1:8" s="94" customFormat="1" ht="16.5" x14ac:dyDescent="0.25">
      <c r="A674" s="596">
        <v>648</v>
      </c>
      <c r="B674" s="627">
        <v>51</v>
      </c>
      <c r="C674" s="592" t="s">
        <v>1477</v>
      </c>
      <c r="D674" s="591" t="s">
        <v>18</v>
      </c>
      <c r="E674" s="592" t="s">
        <v>192</v>
      </c>
      <c r="F674" s="592">
        <v>93</v>
      </c>
      <c r="G674" s="584" t="str">
        <f t="shared" si="10"/>
        <v>Xuất sắc</v>
      </c>
      <c r="H674" s="591"/>
    </row>
    <row r="675" spans="1:8" s="94" customFormat="1" ht="16.5" x14ac:dyDescent="0.25">
      <c r="A675" s="596">
        <v>649</v>
      </c>
      <c r="B675" s="627">
        <v>52</v>
      </c>
      <c r="C675" s="592" t="s">
        <v>1478</v>
      </c>
      <c r="D675" s="591" t="s">
        <v>153</v>
      </c>
      <c r="E675" s="592" t="s">
        <v>136</v>
      </c>
      <c r="F675" s="592">
        <v>87</v>
      </c>
      <c r="G675" s="584" t="str">
        <f t="shared" si="10"/>
        <v>Tốt</v>
      </c>
      <c r="H675" s="591"/>
    </row>
    <row r="676" spans="1:8" s="94" customFormat="1" ht="16.5" x14ac:dyDescent="0.25">
      <c r="A676" s="596">
        <v>650</v>
      </c>
      <c r="B676" s="627">
        <v>53</v>
      </c>
      <c r="C676" s="592" t="s">
        <v>1480</v>
      </c>
      <c r="D676" s="591" t="s">
        <v>79</v>
      </c>
      <c r="E676" s="592" t="s">
        <v>23</v>
      </c>
      <c r="F676" s="592">
        <v>71</v>
      </c>
      <c r="G676" s="584" t="str">
        <f t="shared" si="10"/>
        <v>Khá</v>
      </c>
      <c r="H676" s="592" t="s">
        <v>73</v>
      </c>
    </row>
    <row r="677" spans="1:8" s="94" customFormat="1" ht="16.5" x14ac:dyDescent="0.25">
      <c r="A677" s="596">
        <v>651</v>
      </c>
      <c r="B677" s="627">
        <v>54</v>
      </c>
      <c r="C677" s="592" t="s">
        <v>1479</v>
      </c>
      <c r="D677" s="591" t="s">
        <v>79</v>
      </c>
      <c r="E677" s="592" t="s">
        <v>5</v>
      </c>
      <c r="F677" s="592">
        <v>80</v>
      </c>
      <c r="G677" s="584" t="str">
        <f t="shared" si="10"/>
        <v>Tốt</v>
      </c>
      <c r="H677" s="592"/>
    </row>
    <row r="678" spans="1:8" s="94" customFormat="1" ht="16.5" x14ac:dyDescent="0.25">
      <c r="A678" s="596">
        <v>652</v>
      </c>
      <c r="B678" s="627">
        <v>55</v>
      </c>
      <c r="C678" s="592" t="s">
        <v>1481</v>
      </c>
      <c r="D678" s="591" t="s">
        <v>1482</v>
      </c>
      <c r="E678" s="592" t="s">
        <v>137</v>
      </c>
      <c r="F678" s="592">
        <v>79</v>
      </c>
      <c r="G678" s="584" t="str">
        <f t="shared" si="10"/>
        <v>Khá</v>
      </c>
      <c r="H678" s="592"/>
    </row>
    <row r="679" spans="1:8" s="94" customFormat="1" ht="16.5" x14ac:dyDescent="0.25">
      <c r="A679" s="596">
        <v>653</v>
      </c>
      <c r="B679" s="627">
        <v>56</v>
      </c>
      <c r="C679" s="592" t="s">
        <v>1483</v>
      </c>
      <c r="D679" s="591" t="s">
        <v>60</v>
      </c>
      <c r="E679" s="592" t="s">
        <v>66</v>
      </c>
      <c r="F679" s="592">
        <v>71</v>
      </c>
      <c r="G679" s="584" t="str">
        <f t="shared" si="10"/>
        <v>Khá</v>
      </c>
      <c r="H679" s="592" t="s">
        <v>73</v>
      </c>
    </row>
    <row r="680" spans="1:8" s="94" customFormat="1" ht="16.5" x14ac:dyDescent="0.25">
      <c r="A680" s="596">
        <v>654</v>
      </c>
      <c r="B680" s="627">
        <v>57</v>
      </c>
      <c r="C680" s="629" t="s">
        <v>1486</v>
      </c>
      <c r="D680" s="591" t="s">
        <v>48</v>
      </c>
      <c r="E680" s="592" t="s">
        <v>12</v>
      </c>
      <c r="F680" s="592">
        <v>80</v>
      </c>
      <c r="G680" s="584" t="str">
        <f t="shared" si="10"/>
        <v>Tốt</v>
      </c>
      <c r="H680" s="591"/>
    </row>
    <row r="681" spans="1:8" s="94" customFormat="1" ht="16.5" x14ac:dyDescent="0.25">
      <c r="A681" s="596">
        <v>655</v>
      </c>
      <c r="B681" s="627">
        <v>58</v>
      </c>
      <c r="C681" s="592" t="s">
        <v>1487</v>
      </c>
      <c r="D681" s="591" t="s">
        <v>89</v>
      </c>
      <c r="E681" s="592" t="s">
        <v>12</v>
      </c>
      <c r="F681" s="592">
        <v>79</v>
      </c>
      <c r="G681" s="584" t="str">
        <f t="shared" si="10"/>
        <v>Khá</v>
      </c>
      <c r="H681" s="591"/>
    </row>
    <row r="682" spans="1:8" s="94" customFormat="1" ht="16.5" x14ac:dyDescent="0.25">
      <c r="A682" s="596">
        <v>656</v>
      </c>
      <c r="B682" s="627">
        <v>59</v>
      </c>
      <c r="C682" s="592" t="s">
        <v>1488</v>
      </c>
      <c r="D682" s="591" t="s">
        <v>160</v>
      </c>
      <c r="E682" s="592" t="s">
        <v>176</v>
      </c>
      <c r="F682" s="592">
        <v>94</v>
      </c>
      <c r="G682" s="584" t="str">
        <f t="shared" si="10"/>
        <v>Xuất sắc</v>
      </c>
      <c r="H682" s="591"/>
    </row>
    <row r="683" spans="1:8" s="94" customFormat="1" ht="16.5" x14ac:dyDescent="0.25">
      <c r="A683" s="596">
        <v>657</v>
      </c>
      <c r="B683" s="627">
        <v>60</v>
      </c>
      <c r="C683" s="592" t="s">
        <v>1489</v>
      </c>
      <c r="D683" s="591" t="s">
        <v>458</v>
      </c>
      <c r="E683" s="592" t="s">
        <v>186</v>
      </c>
      <c r="F683" s="592">
        <v>65</v>
      </c>
      <c r="G683" s="584" t="str">
        <f t="shared" si="10"/>
        <v>Khá</v>
      </c>
      <c r="H683" s="591"/>
    </row>
    <row r="684" spans="1:8" s="94" customFormat="1" ht="21" customHeight="1" x14ac:dyDescent="0.25">
      <c r="A684" s="596">
        <v>658</v>
      </c>
      <c r="B684" s="628">
        <v>61</v>
      </c>
      <c r="C684" s="594" t="s">
        <v>5782</v>
      </c>
      <c r="D684" s="593" t="s">
        <v>1490</v>
      </c>
      <c r="E684" s="594" t="s">
        <v>1491</v>
      </c>
      <c r="F684" s="594">
        <v>95</v>
      </c>
      <c r="G684" s="620" t="str">
        <f t="shared" si="10"/>
        <v>Xuất sắc</v>
      </c>
      <c r="H684" s="734"/>
    </row>
    <row r="685" spans="1:8" s="94" customFormat="1" ht="16.5" x14ac:dyDescent="0.25">
      <c r="A685" s="596">
        <v>659</v>
      </c>
      <c r="B685" s="627">
        <v>62</v>
      </c>
      <c r="C685" s="592" t="s">
        <v>1492</v>
      </c>
      <c r="D685" s="591" t="s">
        <v>576</v>
      </c>
      <c r="E685" s="592" t="s">
        <v>70</v>
      </c>
      <c r="F685" s="592">
        <v>72</v>
      </c>
      <c r="G685" s="584" t="str">
        <f t="shared" si="10"/>
        <v>Khá</v>
      </c>
      <c r="H685" s="591"/>
    </row>
    <row r="686" spans="1:8" s="1" customFormat="1" ht="16.5" x14ac:dyDescent="0.25">
      <c r="A686" s="714">
        <v>660</v>
      </c>
      <c r="B686" s="732">
        <v>63</v>
      </c>
      <c r="C686" s="705" t="s">
        <v>1484</v>
      </c>
      <c r="D686" s="733" t="s">
        <v>5783</v>
      </c>
      <c r="E686" s="705" t="s">
        <v>67</v>
      </c>
      <c r="F686" s="705">
        <v>35</v>
      </c>
      <c r="G686" s="730" t="str">
        <f t="shared" si="10"/>
        <v>Yếu</v>
      </c>
      <c r="H686" s="733" t="s">
        <v>2219</v>
      </c>
    </row>
    <row r="687" spans="1:8" s="94" customFormat="1" x14ac:dyDescent="0.25">
      <c r="B687" s="596"/>
      <c r="C687" s="626" t="s">
        <v>5784</v>
      </c>
      <c r="D687" s="596"/>
      <c r="E687" s="596"/>
      <c r="F687" s="596"/>
      <c r="G687" s="596"/>
      <c r="H687" s="606"/>
    </row>
    <row r="688" spans="1:8" s="94" customFormat="1" ht="16.5" x14ac:dyDescent="0.25">
      <c r="A688" s="596">
        <v>661</v>
      </c>
      <c r="B688" s="607">
        <v>1</v>
      </c>
      <c r="C688" s="630" t="s">
        <v>1577</v>
      </c>
      <c r="D688" s="630" t="s">
        <v>145</v>
      </c>
      <c r="E688" s="630" t="s">
        <v>34</v>
      </c>
      <c r="F688" s="421">
        <v>92</v>
      </c>
      <c r="G688" s="584" t="str">
        <f t="shared" si="10"/>
        <v>Xuất sắc</v>
      </c>
      <c r="H688" s="421"/>
    </row>
    <row r="689" spans="1:8" s="94" customFormat="1" ht="16.5" x14ac:dyDescent="0.25">
      <c r="A689" s="596">
        <v>662</v>
      </c>
      <c r="B689" s="597" t="s">
        <v>5448</v>
      </c>
      <c r="C689" s="631" t="s">
        <v>1578</v>
      </c>
      <c r="D689" s="631" t="s">
        <v>1579</v>
      </c>
      <c r="E689" s="631" t="s">
        <v>252</v>
      </c>
      <c r="F689" s="568">
        <v>92</v>
      </c>
      <c r="G689" s="584" t="str">
        <f t="shared" si="10"/>
        <v>Xuất sắc</v>
      </c>
      <c r="H689" s="568"/>
    </row>
    <row r="690" spans="1:8" s="94" customFormat="1" ht="16.5" x14ac:dyDescent="0.25">
      <c r="A690" s="596">
        <v>663</v>
      </c>
      <c r="B690" s="597" t="s">
        <v>5450</v>
      </c>
      <c r="C690" s="631" t="s">
        <v>1580</v>
      </c>
      <c r="D690" s="631" t="s">
        <v>118</v>
      </c>
      <c r="E690" s="631" t="s">
        <v>148</v>
      </c>
      <c r="F690" s="568">
        <v>80</v>
      </c>
      <c r="G690" s="584" t="str">
        <f t="shared" si="10"/>
        <v>Tốt</v>
      </c>
      <c r="H690" s="568"/>
    </row>
    <row r="691" spans="1:8" s="94" customFormat="1" ht="16.5" x14ac:dyDescent="0.25">
      <c r="A691" s="596">
        <v>664</v>
      </c>
      <c r="B691" s="607" t="s">
        <v>5451</v>
      </c>
      <c r="C691" s="631" t="s">
        <v>1581</v>
      </c>
      <c r="D691" s="631" t="s">
        <v>181</v>
      </c>
      <c r="E691" s="631" t="s">
        <v>27</v>
      </c>
      <c r="F691" s="568">
        <v>84</v>
      </c>
      <c r="G691" s="584" t="str">
        <f t="shared" si="10"/>
        <v>Tốt</v>
      </c>
      <c r="H691" s="568"/>
    </row>
    <row r="692" spans="1:8" s="94" customFormat="1" ht="16.5" x14ac:dyDescent="0.25">
      <c r="A692" s="596">
        <v>665</v>
      </c>
      <c r="B692" s="607" t="s">
        <v>5452</v>
      </c>
      <c r="C692" s="631" t="s">
        <v>1582</v>
      </c>
      <c r="D692" s="631" t="s">
        <v>36</v>
      </c>
      <c r="E692" s="631" t="s">
        <v>178</v>
      </c>
      <c r="F692" s="568">
        <v>85</v>
      </c>
      <c r="G692" s="584" t="str">
        <f t="shared" si="10"/>
        <v>Tốt</v>
      </c>
      <c r="H692" s="568"/>
    </row>
    <row r="693" spans="1:8" s="94" customFormat="1" ht="16.5" x14ac:dyDescent="0.25">
      <c r="A693" s="596">
        <v>666</v>
      </c>
      <c r="B693" s="607" t="s">
        <v>5453</v>
      </c>
      <c r="C693" s="631" t="s">
        <v>1585</v>
      </c>
      <c r="D693" s="631" t="s">
        <v>120</v>
      </c>
      <c r="E693" s="631" t="s">
        <v>14</v>
      </c>
      <c r="F693" s="568">
        <v>85</v>
      </c>
      <c r="G693" s="584" t="str">
        <f t="shared" si="10"/>
        <v>Tốt</v>
      </c>
      <c r="H693" s="569"/>
    </row>
    <row r="694" spans="1:8" s="94" customFormat="1" ht="16.5" x14ac:dyDescent="0.25">
      <c r="A694" s="596">
        <v>667</v>
      </c>
      <c r="B694" s="607" t="s">
        <v>5454</v>
      </c>
      <c r="C694" s="631" t="s">
        <v>1508</v>
      </c>
      <c r="D694" s="631" t="s">
        <v>60</v>
      </c>
      <c r="E694" s="631" t="s">
        <v>14</v>
      </c>
      <c r="F694" s="568">
        <v>85</v>
      </c>
      <c r="G694" s="584" t="str">
        <f t="shared" si="10"/>
        <v>Tốt</v>
      </c>
      <c r="H694" s="568"/>
    </row>
    <row r="695" spans="1:8" s="94" customFormat="1" ht="16.5" x14ac:dyDescent="0.25">
      <c r="A695" s="596">
        <v>668</v>
      </c>
      <c r="B695" s="607" t="s">
        <v>5455</v>
      </c>
      <c r="C695" s="631" t="s">
        <v>1586</v>
      </c>
      <c r="D695" s="631" t="s">
        <v>291</v>
      </c>
      <c r="E695" s="631" t="s">
        <v>151</v>
      </c>
      <c r="F695" s="568">
        <v>85</v>
      </c>
      <c r="G695" s="584" t="str">
        <f t="shared" si="10"/>
        <v>Tốt</v>
      </c>
      <c r="H695" s="568"/>
    </row>
    <row r="696" spans="1:8" s="94" customFormat="1" ht="16.5" x14ac:dyDescent="0.25">
      <c r="A696" s="596">
        <v>669</v>
      </c>
      <c r="B696" s="607" t="s">
        <v>5456</v>
      </c>
      <c r="C696" s="631" t="s">
        <v>1587</v>
      </c>
      <c r="D696" s="631" t="s">
        <v>95</v>
      </c>
      <c r="E696" s="631" t="s">
        <v>20</v>
      </c>
      <c r="F696" s="568">
        <v>85</v>
      </c>
      <c r="G696" s="584" t="str">
        <f t="shared" si="10"/>
        <v>Tốt</v>
      </c>
      <c r="H696" s="569"/>
    </row>
    <row r="697" spans="1:8" s="94" customFormat="1" ht="16.5" x14ac:dyDescent="0.25">
      <c r="A697" s="596">
        <v>670</v>
      </c>
      <c r="B697" s="607" t="s">
        <v>5457</v>
      </c>
      <c r="C697" s="631" t="s">
        <v>1588</v>
      </c>
      <c r="D697" s="631" t="s">
        <v>120</v>
      </c>
      <c r="E697" s="631" t="s">
        <v>53</v>
      </c>
      <c r="F697" s="568">
        <v>85</v>
      </c>
      <c r="G697" s="584" t="str">
        <f t="shared" si="10"/>
        <v>Tốt</v>
      </c>
      <c r="H697" s="568"/>
    </row>
    <row r="698" spans="1:8" s="94" customFormat="1" ht="16.5" x14ac:dyDescent="0.25">
      <c r="A698" s="596">
        <v>671</v>
      </c>
      <c r="B698" s="607" t="s">
        <v>5458</v>
      </c>
      <c r="C698" s="631" t="s">
        <v>1589</v>
      </c>
      <c r="D698" s="631" t="s">
        <v>1590</v>
      </c>
      <c r="E698" s="631" t="s">
        <v>53</v>
      </c>
      <c r="F698" s="568">
        <v>80</v>
      </c>
      <c r="G698" s="584" t="str">
        <f t="shared" si="10"/>
        <v>Tốt</v>
      </c>
      <c r="H698" s="568"/>
    </row>
    <row r="699" spans="1:8" s="94" customFormat="1" ht="16.5" x14ac:dyDescent="0.25">
      <c r="A699" s="596">
        <v>672</v>
      </c>
      <c r="B699" s="607" t="s">
        <v>5459</v>
      </c>
      <c r="C699" s="630" t="s">
        <v>1591</v>
      </c>
      <c r="D699" s="630" t="s">
        <v>1592</v>
      </c>
      <c r="E699" s="630" t="s">
        <v>21</v>
      </c>
      <c r="F699" s="568">
        <v>72</v>
      </c>
      <c r="G699" s="584" t="str">
        <f t="shared" si="10"/>
        <v>Khá</v>
      </c>
      <c r="H699" s="421"/>
    </row>
    <row r="700" spans="1:8" s="94" customFormat="1" ht="16.5" x14ac:dyDescent="0.25">
      <c r="A700" s="596">
        <v>673</v>
      </c>
      <c r="B700" s="607" t="s">
        <v>5461</v>
      </c>
      <c r="C700" s="631" t="s">
        <v>1593</v>
      </c>
      <c r="D700" s="631" t="s">
        <v>1594</v>
      </c>
      <c r="E700" s="631" t="s">
        <v>21</v>
      </c>
      <c r="F700" s="568">
        <v>80</v>
      </c>
      <c r="G700" s="584" t="str">
        <f t="shared" ref="G700:G764" si="11">IF(F700&gt;=90,"Xuất sắc",IF(F700&gt;=80,"Tốt",IF(F700&gt;=65,"Khá",IF(F700&gt;=50,"Trung bình",IF(F700&gt;=35,"Yếu","Kém")))))</f>
        <v>Tốt</v>
      </c>
      <c r="H700" s="568"/>
    </row>
    <row r="701" spans="1:8" s="94" customFormat="1" ht="16.5" x14ac:dyDescent="0.25">
      <c r="A701" s="596">
        <v>674</v>
      </c>
      <c r="B701" s="607" t="s">
        <v>5462</v>
      </c>
      <c r="C701" s="631" t="s">
        <v>1595</v>
      </c>
      <c r="D701" s="631" t="s">
        <v>65</v>
      </c>
      <c r="E701" s="631" t="s">
        <v>21</v>
      </c>
      <c r="F701" s="568">
        <v>85</v>
      </c>
      <c r="G701" s="584" t="str">
        <f t="shared" si="11"/>
        <v>Tốt</v>
      </c>
      <c r="H701" s="568"/>
    </row>
    <row r="702" spans="1:8" s="94" customFormat="1" ht="16.5" x14ac:dyDescent="0.25">
      <c r="A702" s="596">
        <v>675</v>
      </c>
      <c r="B702" s="607" t="s">
        <v>5463</v>
      </c>
      <c r="C702" s="631" t="s">
        <v>1596</v>
      </c>
      <c r="D702" s="631" t="s">
        <v>68</v>
      </c>
      <c r="E702" s="631" t="s">
        <v>56</v>
      </c>
      <c r="F702" s="568">
        <v>85</v>
      </c>
      <c r="G702" s="584" t="str">
        <f t="shared" si="11"/>
        <v>Tốt</v>
      </c>
      <c r="H702" s="569"/>
    </row>
    <row r="703" spans="1:8" s="94" customFormat="1" ht="16.5" x14ac:dyDescent="0.25">
      <c r="A703" s="596">
        <v>676</v>
      </c>
      <c r="B703" s="607" t="s">
        <v>5464</v>
      </c>
      <c r="C703" s="631" t="s">
        <v>1597</v>
      </c>
      <c r="D703" s="631" t="s">
        <v>253</v>
      </c>
      <c r="E703" s="631" t="s">
        <v>56</v>
      </c>
      <c r="F703" s="568">
        <v>85</v>
      </c>
      <c r="G703" s="584" t="str">
        <f t="shared" si="11"/>
        <v>Tốt</v>
      </c>
      <c r="H703" s="568"/>
    </row>
    <row r="704" spans="1:8" s="94" customFormat="1" ht="16.5" x14ac:dyDescent="0.25">
      <c r="A704" s="596">
        <v>677</v>
      </c>
      <c r="B704" s="607" t="s">
        <v>5465</v>
      </c>
      <c r="C704" s="631" t="s">
        <v>1598</v>
      </c>
      <c r="D704" s="631" t="s">
        <v>1599</v>
      </c>
      <c r="E704" s="631" t="s">
        <v>56</v>
      </c>
      <c r="F704" s="568">
        <v>85</v>
      </c>
      <c r="G704" s="584" t="str">
        <f t="shared" si="11"/>
        <v>Tốt</v>
      </c>
      <c r="H704" s="568"/>
    </row>
    <row r="705" spans="1:8" s="94" customFormat="1" ht="16.5" x14ac:dyDescent="0.25">
      <c r="A705" s="596">
        <v>678</v>
      </c>
      <c r="B705" s="607" t="s">
        <v>5466</v>
      </c>
      <c r="C705" s="631" t="s">
        <v>1600</v>
      </c>
      <c r="D705" s="631" t="s">
        <v>82</v>
      </c>
      <c r="E705" s="631" t="s">
        <v>16</v>
      </c>
      <c r="F705" s="568">
        <v>91</v>
      </c>
      <c r="G705" s="584" t="str">
        <f t="shared" si="11"/>
        <v>Xuất sắc</v>
      </c>
      <c r="H705" s="568"/>
    </row>
    <row r="706" spans="1:8" s="94" customFormat="1" ht="16.5" x14ac:dyDescent="0.25">
      <c r="A706" s="596">
        <v>679</v>
      </c>
      <c r="B706" s="607" t="s">
        <v>5467</v>
      </c>
      <c r="C706" s="631" t="s">
        <v>1601</v>
      </c>
      <c r="D706" s="631" t="s">
        <v>153</v>
      </c>
      <c r="E706" s="631" t="s">
        <v>107</v>
      </c>
      <c r="F706" s="568">
        <v>83</v>
      </c>
      <c r="G706" s="584" t="str">
        <f t="shared" si="11"/>
        <v>Tốt</v>
      </c>
      <c r="H706" s="568"/>
    </row>
    <row r="707" spans="1:8" s="94" customFormat="1" ht="16.5" x14ac:dyDescent="0.25">
      <c r="A707" s="596">
        <v>680</v>
      </c>
      <c r="B707" s="607" t="s">
        <v>5468</v>
      </c>
      <c r="C707" s="630" t="s">
        <v>1602</v>
      </c>
      <c r="D707" s="630" t="s">
        <v>1510</v>
      </c>
      <c r="E707" s="630" t="s">
        <v>107</v>
      </c>
      <c r="F707" s="568">
        <v>75</v>
      </c>
      <c r="G707" s="584" t="str">
        <f t="shared" si="11"/>
        <v>Khá</v>
      </c>
      <c r="H707" s="421"/>
    </row>
    <row r="708" spans="1:8" s="94" customFormat="1" ht="16.5" x14ac:dyDescent="0.25">
      <c r="A708" s="596">
        <v>681</v>
      </c>
      <c r="B708" s="607" t="s">
        <v>5469</v>
      </c>
      <c r="C708" s="631" t="s">
        <v>1603</v>
      </c>
      <c r="D708" s="631" t="s">
        <v>260</v>
      </c>
      <c r="E708" s="631" t="s">
        <v>109</v>
      </c>
      <c r="F708" s="568">
        <v>72</v>
      </c>
      <c r="G708" s="584" t="str">
        <f t="shared" si="11"/>
        <v>Khá</v>
      </c>
      <c r="H708" s="568"/>
    </row>
    <row r="709" spans="1:8" s="1" customFormat="1" ht="16.5" x14ac:dyDescent="0.25">
      <c r="A709" s="714">
        <v>682</v>
      </c>
      <c r="B709" s="715" t="s">
        <v>5470</v>
      </c>
      <c r="C709" s="735" t="s">
        <v>1604</v>
      </c>
      <c r="D709" s="735" t="s">
        <v>18</v>
      </c>
      <c r="E709" s="735" t="s">
        <v>109</v>
      </c>
      <c r="F709" s="700">
        <v>64</v>
      </c>
      <c r="G709" s="730" t="str">
        <f t="shared" si="11"/>
        <v>Trung bình</v>
      </c>
      <c r="H709" s="700" t="s">
        <v>123</v>
      </c>
    </row>
    <row r="710" spans="1:8" s="1" customFormat="1" ht="16.5" x14ac:dyDescent="0.25">
      <c r="A710" s="714">
        <v>683</v>
      </c>
      <c r="B710" s="715" t="s">
        <v>5471</v>
      </c>
      <c r="C710" s="735" t="s">
        <v>1605</v>
      </c>
      <c r="D710" s="735" t="s">
        <v>1606</v>
      </c>
      <c r="E710" s="735" t="s">
        <v>280</v>
      </c>
      <c r="F710" s="700">
        <v>85</v>
      </c>
      <c r="G710" s="730" t="str">
        <f t="shared" si="11"/>
        <v>Tốt</v>
      </c>
      <c r="H710" s="700"/>
    </row>
    <row r="711" spans="1:8" s="1" customFormat="1" ht="16.5" x14ac:dyDescent="0.25">
      <c r="A711" s="714">
        <v>684</v>
      </c>
      <c r="B711" s="715" t="s">
        <v>5472</v>
      </c>
      <c r="C711" s="735" t="s">
        <v>1607</v>
      </c>
      <c r="D711" s="735" t="s">
        <v>1608</v>
      </c>
      <c r="E711" s="735" t="s">
        <v>8</v>
      </c>
      <c r="F711" s="700">
        <v>92</v>
      </c>
      <c r="G711" s="730" t="str">
        <f t="shared" si="11"/>
        <v>Xuất sắc</v>
      </c>
      <c r="H711" s="703"/>
    </row>
    <row r="712" spans="1:8" s="1" customFormat="1" ht="16.5" x14ac:dyDescent="0.25">
      <c r="A712" s="714">
        <v>685</v>
      </c>
      <c r="B712" s="715" t="s">
        <v>5473</v>
      </c>
      <c r="C712" s="735" t="s">
        <v>1609</v>
      </c>
      <c r="D712" s="735" t="s">
        <v>1452</v>
      </c>
      <c r="E712" s="735" t="s">
        <v>8</v>
      </c>
      <c r="F712" s="703">
        <v>62</v>
      </c>
      <c r="G712" s="730" t="str">
        <f t="shared" si="11"/>
        <v>Trung bình</v>
      </c>
      <c r="H712" s="700" t="s">
        <v>123</v>
      </c>
    </row>
    <row r="713" spans="1:8" s="94" customFormat="1" ht="16.5" x14ac:dyDescent="0.25">
      <c r="A713" s="596">
        <v>686</v>
      </c>
      <c r="B713" s="607" t="s">
        <v>5474</v>
      </c>
      <c r="C713" s="631" t="s">
        <v>1526</v>
      </c>
      <c r="D713" s="631" t="s">
        <v>1527</v>
      </c>
      <c r="E713" s="631" t="s">
        <v>8</v>
      </c>
      <c r="F713" s="569">
        <v>85</v>
      </c>
      <c r="G713" s="584" t="str">
        <f t="shared" si="11"/>
        <v>Tốt</v>
      </c>
      <c r="H713" s="569"/>
    </row>
    <row r="714" spans="1:8" s="94" customFormat="1" ht="16.5" x14ac:dyDescent="0.25">
      <c r="A714" s="596">
        <v>687</v>
      </c>
      <c r="B714" s="607" t="s">
        <v>5475</v>
      </c>
      <c r="C714" s="631" t="s">
        <v>1528</v>
      </c>
      <c r="D714" s="631" t="s">
        <v>497</v>
      </c>
      <c r="E714" s="631" t="s">
        <v>8</v>
      </c>
      <c r="F714" s="569">
        <v>92</v>
      </c>
      <c r="G714" s="584" t="str">
        <f t="shared" si="11"/>
        <v>Xuất sắc</v>
      </c>
      <c r="H714" s="569"/>
    </row>
    <row r="715" spans="1:8" s="94" customFormat="1" ht="16.5" x14ac:dyDescent="0.25">
      <c r="A715" s="596">
        <v>688</v>
      </c>
      <c r="B715" s="607" t="s">
        <v>5476</v>
      </c>
      <c r="C715" s="631" t="s">
        <v>1611</v>
      </c>
      <c r="D715" s="631" t="s">
        <v>167</v>
      </c>
      <c r="E715" s="631" t="s">
        <v>8</v>
      </c>
      <c r="F715" s="570">
        <v>85</v>
      </c>
      <c r="G715" s="584" t="str">
        <f t="shared" si="11"/>
        <v>Tốt</v>
      </c>
      <c r="H715" s="569"/>
    </row>
    <row r="716" spans="1:8" s="94" customFormat="1" ht="16.5" x14ac:dyDescent="0.25">
      <c r="A716" s="596">
        <v>689</v>
      </c>
      <c r="B716" s="607" t="s">
        <v>5477</v>
      </c>
      <c r="C716" s="630" t="s">
        <v>1529</v>
      </c>
      <c r="D716" s="630" t="s">
        <v>1530</v>
      </c>
      <c r="E716" s="630" t="s">
        <v>8</v>
      </c>
      <c r="F716" s="571">
        <v>85</v>
      </c>
      <c r="G716" s="584" t="str">
        <f t="shared" si="11"/>
        <v>Tốt</v>
      </c>
      <c r="H716" s="421"/>
    </row>
    <row r="717" spans="1:8" s="94" customFormat="1" ht="16.5" x14ac:dyDescent="0.25">
      <c r="A717" s="596">
        <v>690</v>
      </c>
      <c r="B717" s="607" t="s">
        <v>5478</v>
      </c>
      <c r="C717" s="631" t="s">
        <v>1531</v>
      </c>
      <c r="D717" s="631" t="s">
        <v>1532</v>
      </c>
      <c r="E717" s="631" t="s">
        <v>8</v>
      </c>
      <c r="F717" s="569">
        <v>85</v>
      </c>
      <c r="G717" s="584" t="str">
        <f t="shared" si="11"/>
        <v>Tốt</v>
      </c>
      <c r="H717" s="569"/>
    </row>
    <row r="718" spans="1:8" s="94" customFormat="1" ht="16.5" x14ac:dyDescent="0.25">
      <c r="A718" s="596">
        <v>691</v>
      </c>
      <c r="B718" s="607" t="s">
        <v>5479</v>
      </c>
      <c r="C718" s="631" t="s">
        <v>1533</v>
      </c>
      <c r="D718" s="631" t="s">
        <v>1127</v>
      </c>
      <c r="E718" s="631" t="s">
        <v>8</v>
      </c>
      <c r="F718" s="569">
        <v>95</v>
      </c>
      <c r="G718" s="584" t="str">
        <f t="shared" si="11"/>
        <v>Xuất sắc</v>
      </c>
      <c r="H718" s="569"/>
    </row>
    <row r="719" spans="1:8" s="94" customFormat="1" ht="16.5" x14ac:dyDescent="0.25">
      <c r="A719" s="596">
        <v>692</v>
      </c>
      <c r="B719" s="607" t="s">
        <v>5480</v>
      </c>
      <c r="C719" s="631" t="s">
        <v>1534</v>
      </c>
      <c r="D719" s="631" t="s">
        <v>1134</v>
      </c>
      <c r="E719" s="631" t="s">
        <v>25</v>
      </c>
      <c r="F719" s="569">
        <v>77</v>
      </c>
      <c r="G719" s="584" t="str">
        <f t="shared" si="11"/>
        <v>Khá</v>
      </c>
      <c r="H719" s="569"/>
    </row>
    <row r="720" spans="1:8" s="94" customFormat="1" ht="16.5" x14ac:dyDescent="0.25">
      <c r="A720" s="596">
        <v>693</v>
      </c>
      <c r="B720" s="607" t="s">
        <v>5481</v>
      </c>
      <c r="C720" s="631" t="s">
        <v>1535</v>
      </c>
      <c r="D720" s="631" t="s">
        <v>18</v>
      </c>
      <c r="E720" s="631" t="s">
        <v>326</v>
      </c>
      <c r="F720" s="569">
        <v>85</v>
      </c>
      <c r="G720" s="584" t="str">
        <f t="shared" si="11"/>
        <v>Tốt</v>
      </c>
      <c r="H720" s="569"/>
    </row>
    <row r="721" spans="1:8" s="94" customFormat="1" ht="16.5" x14ac:dyDescent="0.25">
      <c r="A721" s="596">
        <v>694</v>
      </c>
      <c r="B721" s="607" t="s">
        <v>5482</v>
      </c>
      <c r="C721" s="631" t="s">
        <v>1537</v>
      </c>
      <c r="D721" s="631" t="s">
        <v>1538</v>
      </c>
      <c r="E721" s="631" t="s">
        <v>182</v>
      </c>
      <c r="F721" s="569">
        <v>85</v>
      </c>
      <c r="G721" s="584" t="str">
        <f t="shared" si="11"/>
        <v>Tốt</v>
      </c>
      <c r="H721" s="569"/>
    </row>
    <row r="722" spans="1:8" s="94" customFormat="1" ht="16.5" x14ac:dyDescent="0.25">
      <c r="A722" s="596">
        <v>695</v>
      </c>
      <c r="B722" s="607" t="s">
        <v>5483</v>
      </c>
      <c r="C722" s="631" t="s">
        <v>1613</v>
      </c>
      <c r="D722" s="631" t="s">
        <v>1614</v>
      </c>
      <c r="E722" s="631" t="s">
        <v>9</v>
      </c>
      <c r="F722" s="569">
        <v>85</v>
      </c>
      <c r="G722" s="584" t="str">
        <f t="shared" si="11"/>
        <v>Tốt</v>
      </c>
      <c r="H722" s="569"/>
    </row>
    <row r="723" spans="1:8" s="1" customFormat="1" ht="16.5" x14ac:dyDescent="0.25">
      <c r="A723" s="714">
        <v>696</v>
      </c>
      <c r="B723" s="715" t="s">
        <v>5484</v>
      </c>
      <c r="C723" s="735" t="s">
        <v>1615</v>
      </c>
      <c r="D723" s="735" t="s">
        <v>1616</v>
      </c>
      <c r="E723" s="735" t="s">
        <v>9</v>
      </c>
      <c r="F723" s="703">
        <v>64</v>
      </c>
      <c r="G723" s="730" t="str">
        <f t="shared" si="11"/>
        <v>Trung bình</v>
      </c>
      <c r="H723" s="700" t="s">
        <v>123</v>
      </c>
    </row>
    <row r="724" spans="1:8" s="94" customFormat="1" ht="16.5" x14ac:dyDescent="0.25">
      <c r="A724" s="596">
        <v>697</v>
      </c>
      <c r="B724" s="607" t="s">
        <v>5485</v>
      </c>
      <c r="C724" s="631" t="s">
        <v>1539</v>
      </c>
      <c r="D724" s="631" t="s">
        <v>1540</v>
      </c>
      <c r="E724" s="631" t="s">
        <v>9</v>
      </c>
      <c r="F724" s="569">
        <v>85</v>
      </c>
      <c r="G724" s="584" t="str">
        <f t="shared" si="11"/>
        <v>Tốt</v>
      </c>
      <c r="H724" s="569"/>
    </row>
    <row r="725" spans="1:8" s="94" customFormat="1" ht="16.5" x14ac:dyDescent="0.25">
      <c r="A725" s="596">
        <v>698</v>
      </c>
      <c r="B725" s="607" t="s">
        <v>5486</v>
      </c>
      <c r="C725" s="631" t="s">
        <v>1617</v>
      </c>
      <c r="D725" s="631" t="s">
        <v>103</v>
      </c>
      <c r="E725" s="631" t="s">
        <v>9</v>
      </c>
      <c r="F725" s="569">
        <v>80</v>
      </c>
      <c r="G725" s="584" t="str">
        <f t="shared" si="11"/>
        <v>Tốt</v>
      </c>
      <c r="H725" s="569"/>
    </row>
    <row r="726" spans="1:8" s="94" customFormat="1" ht="16.5" x14ac:dyDescent="0.25">
      <c r="A726" s="596">
        <v>699</v>
      </c>
      <c r="B726" s="607" t="s">
        <v>5487</v>
      </c>
      <c r="C726" s="631" t="s">
        <v>1618</v>
      </c>
      <c r="D726" s="631" t="s">
        <v>92</v>
      </c>
      <c r="E726" s="631" t="s">
        <v>9</v>
      </c>
      <c r="F726" s="569">
        <v>85</v>
      </c>
      <c r="G726" s="584" t="str">
        <f t="shared" si="11"/>
        <v>Tốt</v>
      </c>
      <c r="H726" s="569"/>
    </row>
    <row r="727" spans="1:8" s="94" customFormat="1" ht="16.5" x14ac:dyDescent="0.25">
      <c r="A727" s="596">
        <v>700</v>
      </c>
      <c r="B727" s="607" t="s">
        <v>5488</v>
      </c>
      <c r="C727" s="631" t="s">
        <v>1619</v>
      </c>
      <c r="D727" s="631" t="s">
        <v>1620</v>
      </c>
      <c r="E727" s="631" t="s">
        <v>1621</v>
      </c>
      <c r="F727" s="569">
        <v>85</v>
      </c>
      <c r="G727" s="584" t="str">
        <f t="shared" si="11"/>
        <v>Tốt</v>
      </c>
      <c r="H727" s="569"/>
    </row>
    <row r="728" spans="1:8" s="94" customFormat="1" ht="16.5" x14ac:dyDescent="0.25">
      <c r="A728" s="596">
        <v>701</v>
      </c>
      <c r="B728" s="607" t="s">
        <v>5489</v>
      </c>
      <c r="C728" s="631" t="s">
        <v>1542</v>
      </c>
      <c r="D728" s="631" t="s">
        <v>1543</v>
      </c>
      <c r="E728" s="631" t="s">
        <v>11</v>
      </c>
      <c r="F728" s="569">
        <v>80</v>
      </c>
      <c r="G728" s="584" t="str">
        <f t="shared" si="11"/>
        <v>Tốt</v>
      </c>
      <c r="H728" s="569"/>
    </row>
    <row r="729" spans="1:8" s="94" customFormat="1" ht="16.5" x14ac:dyDescent="0.25">
      <c r="A729" s="596">
        <v>702</v>
      </c>
      <c r="B729" s="607" t="s">
        <v>5490</v>
      </c>
      <c r="C729" s="631" t="s">
        <v>1623</v>
      </c>
      <c r="D729" s="631" t="s">
        <v>18</v>
      </c>
      <c r="E729" s="631" t="s">
        <v>88</v>
      </c>
      <c r="F729" s="569">
        <v>85</v>
      </c>
      <c r="G729" s="584" t="str">
        <f t="shared" si="11"/>
        <v>Tốt</v>
      </c>
      <c r="H729" s="569"/>
    </row>
    <row r="730" spans="1:8" s="94" customFormat="1" ht="16.5" x14ac:dyDescent="0.25">
      <c r="A730" s="596">
        <v>703</v>
      </c>
      <c r="B730" s="607" t="s">
        <v>5491</v>
      </c>
      <c r="C730" s="630" t="s">
        <v>1546</v>
      </c>
      <c r="D730" s="630" t="s">
        <v>340</v>
      </c>
      <c r="E730" s="630" t="s">
        <v>1547</v>
      </c>
      <c r="F730" s="569">
        <v>91</v>
      </c>
      <c r="G730" s="584" t="str">
        <f t="shared" si="11"/>
        <v>Xuất sắc</v>
      </c>
      <c r="H730" s="571"/>
    </row>
    <row r="731" spans="1:8" s="94" customFormat="1" ht="16.5" x14ac:dyDescent="0.25">
      <c r="A731" s="596">
        <v>704</v>
      </c>
      <c r="B731" s="607" t="s">
        <v>5492</v>
      </c>
      <c r="C731" s="631" t="s">
        <v>1624</v>
      </c>
      <c r="D731" s="631" t="s">
        <v>1625</v>
      </c>
      <c r="E731" s="631" t="s">
        <v>133</v>
      </c>
      <c r="F731" s="569">
        <v>85</v>
      </c>
      <c r="G731" s="584" t="str">
        <f t="shared" si="11"/>
        <v>Tốt</v>
      </c>
      <c r="H731" s="569"/>
    </row>
    <row r="732" spans="1:8" s="94" customFormat="1" ht="16.5" x14ac:dyDescent="0.25">
      <c r="A732" s="596">
        <v>705</v>
      </c>
      <c r="B732" s="607" t="s">
        <v>5493</v>
      </c>
      <c r="C732" s="631" t="s">
        <v>1548</v>
      </c>
      <c r="D732" s="631" t="s">
        <v>1549</v>
      </c>
      <c r="E732" s="631" t="s">
        <v>62</v>
      </c>
      <c r="F732" s="569">
        <v>85</v>
      </c>
      <c r="G732" s="584" t="str">
        <f t="shared" si="11"/>
        <v>Tốt</v>
      </c>
      <c r="H732" s="569"/>
    </row>
    <row r="733" spans="1:8" s="94" customFormat="1" ht="16.5" x14ac:dyDescent="0.25">
      <c r="A733" s="596">
        <v>706</v>
      </c>
      <c r="B733" s="607" t="s">
        <v>5494</v>
      </c>
      <c r="C733" s="631" t="s">
        <v>1550</v>
      </c>
      <c r="D733" s="631" t="s">
        <v>18</v>
      </c>
      <c r="E733" s="631" t="s">
        <v>62</v>
      </c>
      <c r="F733" s="569">
        <v>98</v>
      </c>
      <c r="G733" s="584" t="str">
        <f t="shared" si="11"/>
        <v>Xuất sắc</v>
      </c>
      <c r="H733" s="569"/>
    </row>
    <row r="734" spans="1:8" s="94" customFormat="1" ht="16.5" x14ac:dyDescent="0.25">
      <c r="A734" s="596">
        <v>707</v>
      </c>
      <c r="B734" s="607" t="s">
        <v>5495</v>
      </c>
      <c r="C734" s="631" t="s">
        <v>1551</v>
      </c>
      <c r="D734" s="631" t="s">
        <v>103</v>
      </c>
      <c r="E734" s="631" t="s">
        <v>17</v>
      </c>
      <c r="F734" s="569">
        <v>85</v>
      </c>
      <c r="G734" s="584" t="str">
        <f t="shared" si="11"/>
        <v>Tốt</v>
      </c>
      <c r="H734" s="569"/>
    </row>
    <row r="735" spans="1:8" s="94" customFormat="1" ht="16.5" x14ac:dyDescent="0.25">
      <c r="A735" s="596">
        <v>708</v>
      </c>
      <c r="B735" s="607" t="s">
        <v>5496</v>
      </c>
      <c r="C735" s="631" t="s">
        <v>1552</v>
      </c>
      <c r="D735" s="631" t="s">
        <v>1553</v>
      </c>
      <c r="E735" s="631" t="s">
        <v>64</v>
      </c>
      <c r="F735" s="569">
        <v>77</v>
      </c>
      <c r="G735" s="584" t="str">
        <f t="shared" si="11"/>
        <v>Khá</v>
      </c>
      <c r="H735" s="569"/>
    </row>
    <row r="736" spans="1:8" s="94" customFormat="1" ht="16.5" x14ac:dyDescent="0.25">
      <c r="A736" s="596">
        <v>709</v>
      </c>
      <c r="B736" s="607" t="s">
        <v>5497</v>
      </c>
      <c r="C736" s="631" t="s">
        <v>1633</v>
      </c>
      <c r="D736" s="631" t="s">
        <v>366</v>
      </c>
      <c r="E736" s="631" t="s">
        <v>64</v>
      </c>
      <c r="F736" s="569">
        <v>75</v>
      </c>
      <c r="G736" s="584" t="str">
        <f t="shared" si="11"/>
        <v>Khá</v>
      </c>
      <c r="H736" s="569"/>
    </row>
    <row r="737" spans="1:8" s="94" customFormat="1" ht="16.5" x14ac:dyDescent="0.25">
      <c r="A737" s="596">
        <v>710</v>
      </c>
      <c r="B737" s="607" t="s">
        <v>5498</v>
      </c>
      <c r="C737" s="631" t="s">
        <v>1636</v>
      </c>
      <c r="D737" s="631" t="s">
        <v>18</v>
      </c>
      <c r="E737" s="631" t="s">
        <v>1332</v>
      </c>
      <c r="F737" s="569">
        <v>85</v>
      </c>
      <c r="G737" s="584" t="str">
        <f t="shared" si="11"/>
        <v>Tốt</v>
      </c>
      <c r="H737" s="568"/>
    </row>
    <row r="738" spans="1:8" s="94" customFormat="1" ht="16.5" x14ac:dyDescent="0.25">
      <c r="A738" s="596">
        <v>711</v>
      </c>
      <c r="B738" s="607" t="s">
        <v>5499</v>
      </c>
      <c r="C738" s="631" t="s">
        <v>1637</v>
      </c>
      <c r="D738" s="631" t="s">
        <v>251</v>
      </c>
      <c r="E738" s="631" t="s">
        <v>184</v>
      </c>
      <c r="F738" s="569">
        <v>85</v>
      </c>
      <c r="G738" s="584" t="str">
        <f t="shared" si="11"/>
        <v>Tốt</v>
      </c>
      <c r="H738" s="568"/>
    </row>
    <row r="739" spans="1:8" s="94" customFormat="1" ht="16.5" x14ac:dyDescent="0.25">
      <c r="A739" s="596">
        <v>712</v>
      </c>
      <c r="B739" s="607" t="s">
        <v>5500</v>
      </c>
      <c r="C739" s="631" t="s">
        <v>1557</v>
      </c>
      <c r="D739" s="631" t="s">
        <v>55</v>
      </c>
      <c r="E739" s="631" t="s">
        <v>5</v>
      </c>
      <c r="F739" s="569">
        <v>85</v>
      </c>
      <c r="G739" s="584" t="str">
        <f t="shared" si="11"/>
        <v>Tốt</v>
      </c>
      <c r="H739" s="568"/>
    </row>
    <row r="740" spans="1:8" s="94" customFormat="1" ht="16.5" x14ac:dyDescent="0.25">
      <c r="A740" s="596">
        <v>713</v>
      </c>
      <c r="B740" s="607" t="s">
        <v>5501</v>
      </c>
      <c r="C740" s="631" t="s">
        <v>1558</v>
      </c>
      <c r="D740" s="631" t="s">
        <v>1559</v>
      </c>
      <c r="E740" s="631" t="s">
        <v>23</v>
      </c>
      <c r="F740" s="569">
        <v>85</v>
      </c>
      <c r="G740" s="584" t="str">
        <f t="shared" si="11"/>
        <v>Tốt</v>
      </c>
      <c r="H740" s="568"/>
    </row>
    <row r="741" spans="1:8" s="94" customFormat="1" ht="16.5" x14ac:dyDescent="0.25">
      <c r="A741" s="596">
        <v>714</v>
      </c>
      <c r="B741" s="597" t="s">
        <v>5502</v>
      </c>
      <c r="C741" s="631" t="s">
        <v>1638</v>
      </c>
      <c r="D741" s="631" t="s">
        <v>1639</v>
      </c>
      <c r="E741" s="631" t="s">
        <v>137</v>
      </c>
      <c r="F741" s="569">
        <v>75</v>
      </c>
      <c r="G741" s="584" t="str">
        <f t="shared" si="11"/>
        <v>Khá</v>
      </c>
      <c r="H741" s="569"/>
    </row>
    <row r="742" spans="1:8" s="94" customFormat="1" ht="16.5" x14ac:dyDescent="0.25">
      <c r="A742" s="596">
        <v>715</v>
      </c>
      <c r="B742" s="597" t="s">
        <v>5503</v>
      </c>
      <c r="C742" s="631" t="s">
        <v>1562</v>
      </c>
      <c r="D742" s="631" t="s">
        <v>1563</v>
      </c>
      <c r="E742" s="631" t="s">
        <v>137</v>
      </c>
      <c r="F742" s="569">
        <v>91</v>
      </c>
      <c r="G742" s="584" t="str">
        <f t="shared" si="11"/>
        <v>Xuất sắc</v>
      </c>
      <c r="H742" s="568"/>
    </row>
    <row r="743" spans="1:8" s="94" customFormat="1" ht="16.5" x14ac:dyDescent="0.25">
      <c r="A743" s="596">
        <v>716</v>
      </c>
      <c r="B743" s="597" t="s">
        <v>5504</v>
      </c>
      <c r="C743" s="631" t="s">
        <v>1564</v>
      </c>
      <c r="D743" s="631" t="s">
        <v>336</v>
      </c>
      <c r="E743" s="631" t="s">
        <v>94</v>
      </c>
      <c r="F743" s="569">
        <v>83</v>
      </c>
      <c r="G743" s="584" t="str">
        <f t="shared" si="11"/>
        <v>Tốt</v>
      </c>
      <c r="H743" s="568"/>
    </row>
    <row r="744" spans="1:8" s="94" customFormat="1" ht="16.5" x14ac:dyDescent="0.25">
      <c r="A744" s="596">
        <v>717</v>
      </c>
      <c r="B744" s="597" t="s">
        <v>5505</v>
      </c>
      <c r="C744" s="631" t="s">
        <v>1640</v>
      </c>
      <c r="D744" s="631" t="s">
        <v>1641</v>
      </c>
      <c r="E744" s="631" t="s">
        <v>1642</v>
      </c>
      <c r="F744" s="569">
        <v>85</v>
      </c>
      <c r="G744" s="584" t="str">
        <f t="shared" si="11"/>
        <v>Tốt</v>
      </c>
      <c r="H744" s="568"/>
    </row>
    <row r="745" spans="1:8" s="94" customFormat="1" ht="16.5" x14ac:dyDescent="0.25">
      <c r="A745" s="596">
        <v>718</v>
      </c>
      <c r="B745" s="597" t="s">
        <v>5506</v>
      </c>
      <c r="C745" s="631" t="s">
        <v>1565</v>
      </c>
      <c r="D745" s="631" t="s">
        <v>1566</v>
      </c>
      <c r="E745" s="631" t="s">
        <v>12</v>
      </c>
      <c r="F745" s="569">
        <v>85</v>
      </c>
      <c r="G745" s="584" t="str">
        <f t="shared" si="11"/>
        <v>Tốt</v>
      </c>
      <c r="H745" s="568"/>
    </row>
    <row r="746" spans="1:8" s="94" customFormat="1" ht="16.5" x14ac:dyDescent="0.25">
      <c r="A746" s="596">
        <v>719</v>
      </c>
      <c r="B746" s="597" t="s">
        <v>5507</v>
      </c>
      <c r="C746" s="631" t="s">
        <v>1567</v>
      </c>
      <c r="D746" s="631" t="s">
        <v>916</v>
      </c>
      <c r="E746" s="631" t="s">
        <v>12</v>
      </c>
      <c r="F746" s="569">
        <v>84</v>
      </c>
      <c r="G746" s="584" t="str">
        <f t="shared" si="11"/>
        <v>Tốt</v>
      </c>
      <c r="H746" s="568"/>
    </row>
    <row r="747" spans="1:8" s="94" customFormat="1" ht="16.5" x14ac:dyDescent="0.25">
      <c r="A747" s="596">
        <v>720</v>
      </c>
      <c r="B747" s="597" t="s">
        <v>5508</v>
      </c>
      <c r="C747" s="631" t="s">
        <v>1643</v>
      </c>
      <c r="D747" s="631" t="s">
        <v>122</v>
      </c>
      <c r="E747" s="631" t="s">
        <v>12</v>
      </c>
      <c r="F747" s="569">
        <v>85</v>
      </c>
      <c r="G747" s="584" t="str">
        <f t="shared" si="11"/>
        <v>Tốt</v>
      </c>
      <c r="H747" s="568"/>
    </row>
    <row r="748" spans="1:8" s="94" customFormat="1" ht="16.5" x14ac:dyDescent="0.25">
      <c r="A748" s="596">
        <v>721</v>
      </c>
      <c r="B748" s="597" t="s">
        <v>5509</v>
      </c>
      <c r="C748" s="631" t="s">
        <v>1568</v>
      </c>
      <c r="D748" s="631" t="s">
        <v>1569</v>
      </c>
      <c r="E748" s="631" t="s">
        <v>12</v>
      </c>
      <c r="F748" s="569">
        <v>85</v>
      </c>
      <c r="G748" s="584" t="str">
        <f t="shared" si="11"/>
        <v>Tốt</v>
      </c>
      <c r="H748" s="568"/>
    </row>
    <row r="749" spans="1:8" s="94" customFormat="1" ht="16.5" x14ac:dyDescent="0.25">
      <c r="A749" s="596">
        <v>722</v>
      </c>
      <c r="B749" s="597" t="s">
        <v>5510</v>
      </c>
      <c r="C749" s="631" t="s">
        <v>1570</v>
      </c>
      <c r="D749" s="631" t="s">
        <v>158</v>
      </c>
      <c r="E749" s="631" t="s">
        <v>186</v>
      </c>
      <c r="F749" s="569">
        <v>85</v>
      </c>
      <c r="G749" s="584" t="str">
        <f t="shared" si="11"/>
        <v>Tốt</v>
      </c>
      <c r="H749" s="568"/>
    </row>
    <row r="750" spans="1:8" s="94" customFormat="1" ht="16.5" x14ac:dyDescent="0.25">
      <c r="A750" s="596">
        <v>723</v>
      </c>
      <c r="B750" s="597" t="s">
        <v>5511</v>
      </c>
      <c r="C750" s="631" t="s">
        <v>1573</v>
      </c>
      <c r="D750" s="631" t="s">
        <v>1574</v>
      </c>
      <c r="E750" s="631" t="s">
        <v>70</v>
      </c>
      <c r="F750" s="569">
        <v>75</v>
      </c>
      <c r="G750" s="584" t="str">
        <f t="shared" si="11"/>
        <v>Khá</v>
      </c>
      <c r="H750" s="568"/>
    </row>
    <row r="751" spans="1:8" s="94" customFormat="1" ht="16.5" x14ac:dyDescent="0.25">
      <c r="B751" s="597"/>
      <c r="C751" s="632" t="s">
        <v>5785</v>
      </c>
      <c r="D751" s="631"/>
      <c r="E751" s="631"/>
      <c r="F751" s="569"/>
      <c r="G751" s="584"/>
      <c r="H751" s="568"/>
    </row>
    <row r="752" spans="1:8" s="94" customFormat="1" ht="15" customHeight="1" x14ac:dyDescent="0.25">
      <c r="A752" s="596">
        <v>724</v>
      </c>
      <c r="B752" s="552">
        <v>1</v>
      </c>
      <c r="C752" s="633" t="s">
        <v>1137</v>
      </c>
      <c r="D752" s="633" t="s">
        <v>1064</v>
      </c>
      <c r="E752" s="633" t="s">
        <v>34</v>
      </c>
      <c r="F752" s="421">
        <v>74</v>
      </c>
      <c r="G752" s="408" t="str">
        <f t="shared" si="11"/>
        <v>Khá</v>
      </c>
      <c r="H752" s="421"/>
    </row>
    <row r="753" spans="1:8" s="94" customFormat="1" ht="20.45" customHeight="1" x14ac:dyDescent="0.25">
      <c r="A753" s="596">
        <v>725</v>
      </c>
      <c r="B753" s="552">
        <v>2</v>
      </c>
      <c r="C753" s="633" t="s">
        <v>1575</v>
      </c>
      <c r="D753" s="633" t="s">
        <v>1576</v>
      </c>
      <c r="E753" s="633" t="s">
        <v>34</v>
      </c>
      <c r="F753" s="568">
        <v>82</v>
      </c>
      <c r="G753" s="408" t="str">
        <f t="shared" si="11"/>
        <v>Tốt</v>
      </c>
      <c r="H753" s="568"/>
    </row>
    <row r="754" spans="1:8" s="94" customFormat="1" ht="20.45" customHeight="1" x14ac:dyDescent="0.25">
      <c r="A754" s="596">
        <v>726</v>
      </c>
      <c r="B754" s="552">
        <v>3</v>
      </c>
      <c r="C754" s="633" t="s">
        <v>5786</v>
      </c>
      <c r="D754" s="633" t="s">
        <v>5787</v>
      </c>
      <c r="E754" s="633" t="s">
        <v>34</v>
      </c>
      <c r="F754" s="568">
        <v>92</v>
      </c>
      <c r="G754" s="408" t="str">
        <f t="shared" si="11"/>
        <v>Xuất sắc</v>
      </c>
      <c r="H754" s="568"/>
    </row>
    <row r="755" spans="1:8" s="94" customFormat="1" ht="20.45" customHeight="1" x14ac:dyDescent="0.25">
      <c r="A755" s="596">
        <v>727</v>
      </c>
      <c r="B755" s="552">
        <v>4</v>
      </c>
      <c r="C755" s="634" t="s">
        <v>1141</v>
      </c>
      <c r="D755" s="634" t="s">
        <v>5788</v>
      </c>
      <c r="E755" s="634" t="s">
        <v>34</v>
      </c>
      <c r="F755" s="635">
        <v>75</v>
      </c>
      <c r="G755" s="636" t="str">
        <f t="shared" si="11"/>
        <v>Khá</v>
      </c>
      <c r="H755" s="568"/>
    </row>
    <row r="756" spans="1:8" s="94" customFormat="1" ht="20.45" customHeight="1" x14ac:dyDescent="0.25">
      <c r="A756" s="596">
        <v>728</v>
      </c>
      <c r="B756" s="552">
        <v>5</v>
      </c>
      <c r="C756" s="633" t="s">
        <v>1142</v>
      </c>
      <c r="D756" s="633" t="s">
        <v>242</v>
      </c>
      <c r="E756" s="633" t="s">
        <v>34</v>
      </c>
      <c r="F756" s="568">
        <v>91</v>
      </c>
      <c r="G756" s="408" t="str">
        <f t="shared" si="11"/>
        <v>Xuất sắc</v>
      </c>
      <c r="H756" s="568"/>
    </row>
    <row r="757" spans="1:8" s="94" customFormat="1" ht="20.45" customHeight="1" x14ac:dyDescent="0.25">
      <c r="A757" s="596">
        <v>729</v>
      </c>
      <c r="B757" s="552">
        <v>6</v>
      </c>
      <c r="C757" s="633" t="s">
        <v>1429</v>
      </c>
      <c r="D757" s="633" t="s">
        <v>1430</v>
      </c>
      <c r="E757" s="633" t="s">
        <v>34</v>
      </c>
      <c r="F757" s="568">
        <v>90</v>
      </c>
      <c r="G757" s="584" t="str">
        <f t="shared" si="11"/>
        <v>Xuất sắc</v>
      </c>
      <c r="H757" s="569"/>
    </row>
    <row r="758" spans="1:8" s="94" customFormat="1" ht="20.45" customHeight="1" x14ac:dyDescent="0.25">
      <c r="A758" s="596">
        <v>730</v>
      </c>
      <c r="B758" s="552">
        <v>7</v>
      </c>
      <c r="C758" s="633" t="s">
        <v>1348</v>
      </c>
      <c r="D758" s="633" t="s">
        <v>325</v>
      </c>
      <c r="E758" s="633" t="s">
        <v>6</v>
      </c>
      <c r="F758" s="421">
        <v>80</v>
      </c>
      <c r="G758" s="408" t="str">
        <f t="shared" si="11"/>
        <v>Tốt</v>
      </c>
      <c r="H758" s="421"/>
    </row>
    <row r="759" spans="1:8" s="94" customFormat="1" ht="20.45" customHeight="1" x14ac:dyDescent="0.25">
      <c r="A759" s="596">
        <v>731</v>
      </c>
      <c r="B759" s="552">
        <v>8</v>
      </c>
      <c r="C759" s="633" t="s">
        <v>1288</v>
      </c>
      <c r="D759" s="633" t="s">
        <v>1289</v>
      </c>
      <c r="E759" s="633" t="s">
        <v>370</v>
      </c>
      <c r="F759" s="421">
        <v>93</v>
      </c>
      <c r="G759" s="408" t="str">
        <f t="shared" si="11"/>
        <v>Xuất sắc</v>
      </c>
      <c r="H759" s="421"/>
    </row>
    <row r="760" spans="1:8" s="94" customFormat="1" ht="20.45" customHeight="1" x14ac:dyDescent="0.25">
      <c r="A760" s="596">
        <v>732</v>
      </c>
      <c r="B760" s="552">
        <v>9</v>
      </c>
      <c r="C760" s="633" t="s">
        <v>1143</v>
      </c>
      <c r="D760" s="633" t="s">
        <v>5789</v>
      </c>
      <c r="E760" s="633" t="s">
        <v>370</v>
      </c>
      <c r="F760" s="421">
        <v>75</v>
      </c>
      <c r="G760" s="408" t="str">
        <f t="shared" si="11"/>
        <v>Khá</v>
      </c>
      <c r="H760" s="571"/>
    </row>
    <row r="761" spans="1:8" s="94" customFormat="1" ht="20.45" customHeight="1" x14ac:dyDescent="0.25">
      <c r="A761" s="596">
        <v>733</v>
      </c>
      <c r="B761" s="552">
        <v>10</v>
      </c>
      <c r="C761" s="633" t="s">
        <v>1354</v>
      </c>
      <c r="D761" s="633" t="s">
        <v>446</v>
      </c>
      <c r="E761" s="633" t="s">
        <v>41</v>
      </c>
      <c r="F761" s="421">
        <v>87</v>
      </c>
      <c r="G761" s="408" t="str">
        <f t="shared" si="11"/>
        <v>Tốt</v>
      </c>
      <c r="H761" s="421"/>
    </row>
    <row r="762" spans="1:8" s="94" customFormat="1" ht="20.45" customHeight="1" x14ac:dyDescent="0.25">
      <c r="A762" s="596">
        <v>734</v>
      </c>
      <c r="B762" s="552">
        <v>11</v>
      </c>
      <c r="C762" s="633" t="s">
        <v>1583</v>
      </c>
      <c r="D762" s="633" t="s">
        <v>1584</v>
      </c>
      <c r="E762" s="633" t="s">
        <v>7</v>
      </c>
      <c r="F762" s="421">
        <v>85</v>
      </c>
      <c r="G762" s="408" t="str">
        <f t="shared" si="11"/>
        <v>Tốt</v>
      </c>
      <c r="H762" s="421"/>
    </row>
    <row r="763" spans="1:8" s="94" customFormat="1" ht="20.45" customHeight="1" x14ac:dyDescent="0.25">
      <c r="A763" s="596">
        <v>735</v>
      </c>
      <c r="B763" s="552">
        <v>12</v>
      </c>
      <c r="C763" s="633" t="s">
        <v>1215</v>
      </c>
      <c r="D763" s="633" t="s">
        <v>92</v>
      </c>
      <c r="E763" s="633" t="s">
        <v>42</v>
      </c>
      <c r="F763" s="421">
        <v>85</v>
      </c>
      <c r="G763" s="408" t="str">
        <f t="shared" si="11"/>
        <v>Tốt</v>
      </c>
      <c r="H763" s="421"/>
    </row>
    <row r="764" spans="1:8" s="94" customFormat="1" ht="20.45" customHeight="1" x14ac:dyDescent="0.25">
      <c r="A764" s="596">
        <v>736</v>
      </c>
      <c r="B764" s="552">
        <v>13</v>
      </c>
      <c r="C764" s="633" t="s">
        <v>1447</v>
      </c>
      <c r="D764" s="633" t="s">
        <v>83</v>
      </c>
      <c r="E764" s="633" t="s">
        <v>21</v>
      </c>
      <c r="F764" s="421">
        <v>82</v>
      </c>
      <c r="G764" s="408" t="str">
        <f t="shared" si="11"/>
        <v>Tốt</v>
      </c>
      <c r="H764" s="421"/>
    </row>
    <row r="765" spans="1:8" s="94" customFormat="1" ht="20.45" customHeight="1" x14ac:dyDescent="0.25">
      <c r="A765" s="596">
        <v>737</v>
      </c>
      <c r="B765" s="552">
        <v>14</v>
      </c>
      <c r="C765" s="633" t="s">
        <v>1448</v>
      </c>
      <c r="D765" s="633" t="s">
        <v>274</v>
      </c>
      <c r="E765" s="633" t="s">
        <v>21</v>
      </c>
      <c r="F765" s="421">
        <v>85</v>
      </c>
      <c r="G765" s="408" t="str">
        <f t="shared" ref="G765:G799" si="12">IF(F765&gt;=90,"Xuất sắc",IF(F765&gt;=80,"Tốt",IF(F765&gt;=65,"Khá",IF(F765&gt;=50,"Trung bình",IF(F765&gt;=35,"Yếu","Kém")))))</f>
        <v>Tốt</v>
      </c>
      <c r="H765" s="421"/>
    </row>
    <row r="766" spans="1:8" s="94" customFormat="1" ht="20.45" customHeight="1" x14ac:dyDescent="0.25">
      <c r="A766" s="596">
        <v>738</v>
      </c>
      <c r="B766" s="552">
        <v>15</v>
      </c>
      <c r="C766" s="633" t="s">
        <v>1094</v>
      </c>
      <c r="D766" s="633" t="s">
        <v>253</v>
      </c>
      <c r="E766" s="633" t="s">
        <v>21</v>
      </c>
      <c r="F766" s="421">
        <v>84</v>
      </c>
      <c r="G766" s="408" t="str">
        <f t="shared" si="12"/>
        <v>Tốt</v>
      </c>
      <c r="H766" s="571"/>
    </row>
    <row r="767" spans="1:8" s="94" customFormat="1" ht="20.45" customHeight="1" x14ac:dyDescent="0.25">
      <c r="A767" s="596">
        <v>739</v>
      </c>
      <c r="B767" s="552">
        <v>16</v>
      </c>
      <c r="C767" s="633" t="s">
        <v>1226</v>
      </c>
      <c r="D767" s="633" t="s">
        <v>78</v>
      </c>
      <c r="E767" s="633" t="s">
        <v>56</v>
      </c>
      <c r="F767" s="421">
        <v>85</v>
      </c>
      <c r="G767" s="408" t="str">
        <f t="shared" si="12"/>
        <v>Tốt</v>
      </c>
      <c r="H767" s="421"/>
    </row>
    <row r="768" spans="1:8" s="94" customFormat="1" ht="20.45" customHeight="1" x14ac:dyDescent="0.25">
      <c r="A768" s="596">
        <v>740</v>
      </c>
      <c r="B768" s="552">
        <v>17</v>
      </c>
      <c r="C768" s="633" t="s">
        <v>1366</v>
      </c>
      <c r="D768" s="633" t="s">
        <v>92</v>
      </c>
      <c r="E768" s="633" t="s">
        <v>1367</v>
      </c>
      <c r="F768" s="421">
        <v>84</v>
      </c>
      <c r="G768" s="408" t="str">
        <f t="shared" si="12"/>
        <v>Tốt</v>
      </c>
      <c r="H768" s="421"/>
    </row>
    <row r="769" spans="1:8" s="94" customFormat="1" ht="20.45" customHeight="1" x14ac:dyDescent="0.25">
      <c r="A769" s="596">
        <v>741</v>
      </c>
      <c r="B769" s="552">
        <v>18</v>
      </c>
      <c r="C769" s="633" t="s">
        <v>1610</v>
      </c>
      <c r="D769" s="633" t="s">
        <v>167</v>
      </c>
      <c r="E769" s="633" t="s">
        <v>8</v>
      </c>
      <c r="F769" s="421">
        <v>85</v>
      </c>
      <c r="G769" s="408" t="str">
        <f t="shared" si="12"/>
        <v>Tốt</v>
      </c>
      <c r="H769" s="421"/>
    </row>
    <row r="770" spans="1:8" s="94" customFormat="1" ht="20.45" customHeight="1" x14ac:dyDescent="0.25">
      <c r="A770" s="596">
        <v>742</v>
      </c>
      <c r="B770" s="552">
        <v>19</v>
      </c>
      <c r="C770" s="633" t="s">
        <v>1370</v>
      </c>
      <c r="D770" s="633" t="s">
        <v>167</v>
      </c>
      <c r="E770" s="633" t="s">
        <v>8</v>
      </c>
      <c r="F770" s="421">
        <v>93</v>
      </c>
      <c r="G770" s="408" t="str">
        <f t="shared" si="12"/>
        <v>Xuất sắc</v>
      </c>
      <c r="H770" s="421"/>
    </row>
    <row r="771" spans="1:8" s="94" customFormat="1" ht="20.45" customHeight="1" x14ac:dyDescent="0.25">
      <c r="A771" s="596">
        <v>743</v>
      </c>
      <c r="B771" s="552">
        <v>20</v>
      </c>
      <c r="C771" s="633" t="s">
        <v>1103</v>
      </c>
      <c r="D771" s="633" t="s">
        <v>239</v>
      </c>
      <c r="E771" s="633" t="s">
        <v>972</v>
      </c>
      <c r="F771" s="421">
        <v>85</v>
      </c>
      <c r="G771" s="408" t="str">
        <f t="shared" si="12"/>
        <v>Tốt</v>
      </c>
      <c r="H771" s="421"/>
    </row>
    <row r="772" spans="1:8" s="94" customFormat="1" ht="20.45" customHeight="1" x14ac:dyDescent="0.25">
      <c r="A772" s="596">
        <v>744</v>
      </c>
      <c r="B772" s="552">
        <v>21</v>
      </c>
      <c r="C772" s="633" t="s">
        <v>1536</v>
      </c>
      <c r="D772" s="633" t="s">
        <v>1418</v>
      </c>
      <c r="E772" s="633" t="s">
        <v>757</v>
      </c>
      <c r="F772" s="421">
        <v>85</v>
      </c>
      <c r="G772" s="408" t="str">
        <f t="shared" si="12"/>
        <v>Tốt</v>
      </c>
      <c r="H772" s="421"/>
    </row>
    <row r="773" spans="1:8" s="94" customFormat="1" ht="20.45" customHeight="1" x14ac:dyDescent="0.25">
      <c r="A773" s="596">
        <v>745</v>
      </c>
      <c r="B773" s="552">
        <v>22</v>
      </c>
      <c r="C773" s="633" t="s">
        <v>1379</v>
      </c>
      <c r="D773" s="633" t="s">
        <v>645</v>
      </c>
      <c r="E773" s="633" t="s">
        <v>201</v>
      </c>
      <c r="F773" s="568">
        <v>92</v>
      </c>
      <c r="G773" s="584" t="str">
        <f t="shared" si="12"/>
        <v>Xuất sắc</v>
      </c>
      <c r="H773" s="568"/>
    </row>
    <row r="774" spans="1:8" s="94" customFormat="1" ht="20.45" customHeight="1" x14ac:dyDescent="0.25">
      <c r="A774" s="596">
        <v>746</v>
      </c>
      <c r="B774" s="552">
        <v>23</v>
      </c>
      <c r="C774" s="633" t="s">
        <v>1612</v>
      </c>
      <c r="D774" s="633" t="s">
        <v>89</v>
      </c>
      <c r="E774" s="633" t="s">
        <v>171</v>
      </c>
      <c r="F774" s="568">
        <v>85</v>
      </c>
      <c r="G774" s="584" t="str">
        <f t="shared" si="12"/>
        <v>Tốt</v>
      </c>
      <c r="H774" s="568"/>
    </row>
    <row r="775" spans="1:8" s="94" customFormat="1" ht="20.45" customHeight="1" x14ac:dyDescent="0.25">
      <c r="A775" s="596">
        <v>747</v>
      </c>
      <c r="B775" s="552">
        <v>24</v>
      </c>
      <c r="C775" s="633" t="s">
        <v>1385</v>
      </c>
      <c r="D775" s="633" t="s">
        <v>103</v>
      </c>
      <c r="E775" s="633" t="s">
        <v>9</v>
      </c>
      <c r="F775" s="569">
        <v>91</v>
      </c>
      <c r="G775" s="584" t="str">
        <f t="shared" si="12"/>
        <v>Xuất sắc</v>
      </c>
      <c r="H775" s="569"/>
    </row>
    <row r="776" spans="1:8" s="94" customFormat="1" ht="20.45" customHeight="1" x14ac:dyDescent="0.25">
      <c r="A776" s="596">
        <v>748</v>
      </c>
      <c r="B776" s="552">
        <v>25</v>
      </c>
      <c r="C776" s="633" t="s">
        <v>1622</v>
      </c>
      <c r="D776" s="633" t="s">
        <v>205</v>
      </c>
      <c r="E776" s="633" t="s">
        <v>11</v>
      </c>
      <c r="F776" s="569">
        <v>85</v>
      </c>
      <c r="G776" s="584" t="str">
        <f t="shared" si="12"/>
        <v>Tốt</v>
      </c>
      <c r="H776" s="569"/>
    </row>
    <row r="777" spans="1:8" s="94" customFormat="1" ht="20.45" customHeight="1" x14ac:dyDescent="0.25">
      <c r="A777" s="596">
        <v>749</v>
      </c>
      <c r="B777" s="552">
        <v>26</v>
      </c>
      <c r="C777" s="633" t="s">
        <v>1244</v>
      </c>
      <c r="D777" s="633" t="s">
        <v>1245</v>
      </c>
      <c r="E777" s="633" t="s">
        <v>11</v>
      </c>
      <c r="F777" s="569">
        <v>79</v>
      </c>
      <c r="G777" s="584" t="str">
        <f t="shared" si="12"/>
        <v>Khá</v>
      </c>
      <c r="H777" s="569"/>
    </row>
    <row r="778" spans="1:8" s="94" customFormat="1" ht="20.45" customHeight="1" x14ac:dyDescent="0.25">
      <c r="A778" s="596">
        <v>750</v>
      </c>
      <c r="B778" s="552">
        <v>27</v>
      </c>
      <c r="C778" s="633" t="s">
        <v>1544</v>
      </c>
      <c r="D778" s="633" t="s">
        <v>1545</v>
      </c>
      <c r="E778" s="633" t="s">
        <v>11</v>
      </c>
      <c r="F778" s="569">
        <v>82</v>
      </c>
      <c r="G778" s="584" t="str">
        <f t="shared" si="12"/>
        <v>Tốt</v>
      </c>
      <c r="H778" s="569"/>
    </row>
    <row r="779" spans="1:8" s="94" customFormat="1" ht="20.45" customHeight="1" x14ac:dyDescent="0.25">
      <c r="A779" s="596">
        <v>751</v>
      </c>
      <c r="B779" s="552">
        <v>28</v>
      </c>
      <c r="C779" s="633" t="s">
        <v>1626</v>
      </c>
      <c r="D779" s="633" t="s">
        <v>1538</v>
      </c>
      <c r="E779" s="633" t="s">
        <v>62</v>
      </c>
      <c r="F779" s="569">
        <v>85</v>
      </c>
      <c r="G779" s="584" t="str">
        <f t="shared" si="12"/>
        <v>Tốt</v>
      </c>
      <c r="H779" s="569"/>
    </row>
    <row r="780" spans="1:8" s="94" customFormat="1" ht="20.45" customHeight="1" x14ac:dyDescent="0.25">
      <c r="A780" s="596">
        <v>752</v>
      </c>
      <c r="B780" s="552">
        <v>29</v>
      </c>
      <c r="C780" s="633" t="s">
        <v>1466</v>
      </c>
      <c r="D780" s="633" t="s">
        <v>455</v>
      </c>
      <c r="E780" s="633" t="s">
        <v>62</v>
      </c>
      <c r="F780" s="569">
        <v>85</v>
      </c>
      <c r="G780" s="584" t="str">
        <f t="shared" si="12"/>
        <v>Tốt</v>
      </c>
      <c r="H780" s="568"/>
    </row>
    <row r="781" spans="1:8" s="94" customFormat="1" ht="20.45" customHeight="1" x14ac:dyDescent="0.25">
      <c r="A781" s="596">
        <v>753</v>
      </c>
      <c r="B781" s="552">
        <v>30</v>
      </c>
      <c r="C781" s="633" t="s">
        <v>1627</v>
      </c>
      <c r="D781" s="633" t="s">
        <v>1628</v>
      </c>
      <c r="E781" s="633" t="s">
        <v>62</v>
      </c>
      <c r="F781" s="571">
        <v>92</v>
      </c>
      <c r="G781" s="408" t="str">
        <f t="shared" si="12"/>
        <v>Xuất sắc</v>
      </c>
      <c r="H781" s="571"/>
    </row>
    <row r="782" spans="1:8" s="94" customFormat="1" ht="20.45" customHeight="1" x14ac:dyDescent="0.25">
      <c r="A782" s="596">
        <v>754</v>
      </c>
      <c r="B782" s="552">
        <v>31</v>
      </c>
      <c r="C782" s="633" t="s">
        <v>1247</v>
      </c>
      <c r="D782" s="633" t="s">
        <v>1248</v>
      </c>
      <c r="E782" s="633" t="s">
        <v>62</v>
      </c>
      <c r="F782" s="571">
        <v>85</v>
      </c>
      <c r="G782" s="408" t="str">
        <f t="shared" si="12"/>
        <v>Tốt</v>
      </c>
      <c r="H782" s="571"/>
    </row>
    <row r="783" spans="1:8" s="94" customFormat="1" ht="20.45" customHeight="1" x14ac:dyDescent="0.25">
      <c r="A783" s="596">
        <v>755</v>
      </c>
      <c r="B783" s="552">
        <v>32</v>
      </c>
      <c r="C783" s="633" t="s">
        <v>1249</v>
      </c>
      <c r="D783" s="633" t="s">
        <v>1250</v>
      </c>
      <c r="E783" s="633" t="s">
        <v>63</v>
      </c>
      <c r="F783" s="571">
        <v>84</v>
      </c>
      <c r="G783" s="408" t="str">
        <f t="shared" si="12"/>
        <v>Tốt</v>
      </c>
      <c r="H783" s="571"/>
    </row>
    <row r="784" spans="1:8" s="94" customFormat="1" ht="20.45" customHeight="1" x14ac:dyDescent="0.25">
      <c r="A784" s="596">
        <v>756</v>
      </c>
      <c r="B784" s="552">
        <v>33</v>
      </c>
      <c r="C784" s="633" t="s">
        <v>1629</v>
      </c>
      <c r="D784" s="633" t="s">
        <v>1630</v>
      </c>
      <c r="E784" s="633" t="s">
        <v>90</v>
      </c>
      <c r="F784" s="571">
        <v>97</v>
      </c>
      <c r="G784" s="408" t="str">
        <f t="shared" si="12"/>
        <v>Xuất sắc</v>
      </c>
      <c r="H784" s="571"/>
    </row>
    <row r="785" spans="1:8" s="94" customFormat="1" ht="20.45" customHeight="1" x14ac:dyDescent="0.25">
      <c r="A785" s="596">
        <v>757</v>
      </c>
      <c r="B785" s="552">
        <v>34</v>
      </c>
      <c r="C785" s="633" t="s">
        <v>1631</v>
      </c>
      <c r="D785" s="633" t="s">
        <v>1632</v>
      </c>
      <c r="E785" s="633" t="s">
        <v>64</v>
      </c>
      <c r="F785" s="571">
        <v>84</v>
      </c>
      <c r="G785" s="408" t="str">
        <f t="shared" si="12"/>
        <v>Tốt</v>
      </c>
      <c r="H785" s="571"/>
    </row>
    <row r="786" spans="1:8" s="94" customFormat="1" ht="20.45" customHeight="1" x14ac:dyDescent="0.25">
      <c r="A786" s="596">
        <v>758</v>
      </c>
      <c r="B786" s="552">
        <v>35</v>
      </c>
      <c r="C786" s="633" t="s">
        <v>1554</v>
      </c>
      <c r="D786" s="633" t="s">
        <v>315</v>
      </c>
      <c r="E786" s="633" t="s">
        <v>64</v>
      </c>
      <c r="F786" s="571">
        <v>82</v>
      </c>
      <c r="G786" s="408" t="str">
        <f t="shared" si="12"/>
        <v>Tốt</v>
      </c>
      <c r="H786" s="571"/>
    </row>
    <row r="787" spans="1:8" s="94" customFormat="1" ht="20.45" customHeight="1" x14ac:dyDescent="0.25">
      <c r="A787" s="596">
        <v>759</v>
      </c>
      <c r="B787" s="552">
        <v>36</v>
      </c>
      <c r="C787" s="633" t="s">
        <v>1555</v>
      </c>
      <c r="D787" s="633" t="s">
        <v>1556</v>
      </c>
      <c r="E787" s="633" t="s">
        <v>64</v>
      </c>
      <c r="F787" s="571">
        <v>85</v>
      </c>
      <c r="G787" s="408" t="str">
        <f t="shared" si="12"/>
        <v>Tốt</v>
      </c>
      <c r="H787" s="571"/>
    </row>
    <row r="788" spans="1:8" s="94" customFormat="1" ht="20.45" customHeight="1" x14ac:dyDescent="0.25">
      <c r="A788" s="596">
        <v>760</v>
      </c>
      <c r="B788" s="552">
        <v>37</v>
      </c>
      <c r="C788" s="633" t="s">
        <v>1634</v>
      </c>
      <c r="D788" s="633" t="s">
        <v>1635</v>
      </c>
      <c r="E788" s="633" t="s">
        <v>64</v>
      </c>
      <c r="F788" s="571">
        <v>85</v>
      </c>
      <c r="G788" s="408" t="str">
        <f t="shared" si="12"/>
        <v>Tốt</v>
      </c>
      <c r="H788" s="571"/>
    </row>
    <row r="789" spans="1:8" s="94" customFormat="1" ht="20.45" customHeight="1" x14ac:dyDescent="0.25">
      <c r="A789" s="596">
        <v>761</v>
      </c>
      <c r="B789" s="552">
        <v>38</v>
      </c>
      <c r="C789" s="633" t="s">
        <v>1560</v>
      </c>
      <c r="D789" s="633" t="s">
        <v>1561</v>
      </c>
      <c r="E789" s="633" t="s">
        <v>137</v>
      </c>
      <c r="F789" s="571">
        <v>85</v>
      </c>
      <c r="G789" s="408" t="str">
        <f t="shared" si="12"/>
        <v>Tốt</v>
      </c>
      <c r="H789" s="571"/>
    </row>
    <row r="790" spans="1:8" s="94" customFormat="1" ht="20.45" customHeight="1" x14ac:dyDescent="0.25">
      <c r="A790" s="596">
        <v>762</v>
      </c>
      <c r="B790" s="552">
        <v>39</v>
      </c>
      <c r="C790" s="633" t="s">
        <v>1261</v>
      </c>
      <c r="D790" s="633" t="s">
        <v>1262</v>
      </c>
      <c r="E790" s="633" t="s">
        <v>273</v>
      </c>
      <c r="F790" s="571">
        <v>82</v>
      </c>
      <c r="G790" s="408" t="str">
        <f t="shared" si="12"/>
        <v>Tốt</v>
      </c>
      <c r="H790" s="571"/>
    </row>
    <row r="791" spans="1:8" s="94" customFormat="1" ht="20.45" customHeight="1" x14ac:dyDescent="0.25">
      <c r="A791" s="596">
        <v>763</v>
      </c>
      <c r="B791" s="552">
        <v>40</v>
      </c>
      <c r="C791" s="633" t="s">
        <v>1192</v>
      </c>
      <c r="D791" s="633" t="s">
        <v>1218</v>
      </c>
      <c r="E791" s="633" t="s">
        <v>67</v>
      </c>
      <c r="F791" s="571">
        <v>75</v>
      </c>
      <c r="G791" s="408" t="str">
        <f t="shared" si="12"/>
        <v>Khá</v>
      </c>
      <c r="H791" s="571"/>
    </row>
    <row r="792" spans="1:8" s="94" customFormat="1" ht="20.45" customHeight="1" x14ac:dyDescent="0.25">
      <c r="A792" s="596">
        <v>764</v>
      </c>
      <c r="B792" s="552">
        <v>41</v>
      </c>
      <c r="C792" s="633" t="s">
        <v>1644</v>
      </c>
      <c r="D792" s="633" t="s">
        <v>35</v>
      </c>
      <c r="E792" s="633" t="s">
        <v>12</v>
      </c>
      <c r="F792" s="571">
        <v>81</v>
      </c>
      <c r="G792" s="408" t="str">
        <f t="shared" si="12"/>
        <v>Tốt</v>
      </c>
      <c r="H792" s="571"/>
    </row>
    <row r="793" spans="1:8" s="94" customFormat="1" ht="20.45" customHeight="1" x14ac:dyDescent="0.25">
      <c r="A793" s="596">
        <v>765</v>
      </c>
      <c r="B793" s="552">
        <v>42</v>
      </c>
      <c r="C793" s="633" t="s">
        <v>1195</v>
      </c>
      <c r="D793" s="633" t="s">
        <v>5790</v>
      </c>
      <c r="E793" s="633" t="s">
        <v>12</v>
      </c>
      <c r="F793" s="571">
        <v>72</v>
      </c>
      <c r="G793" s="408" t="str">
        <f t="shared" si="12"/>
        <v>Khá</v>
      </c>
      <c r="H793" s="571"/>
    </row>
    <row r="794" spans="1:8" s="94" customFormat="1" ht="20.45" customHeight="1" x14ac:dyDescent="0.25">
      <c r="A794" s="596">
        <v>766</v>
      </c>
      <c r="B794" s="552">
        <v>43</v>
      </c>
      <c r="C794" s="633" t="s">
        <v>1126</v>
      </c>
      <c r="D794" s="633" t="s">
        <v>1127</v>
      </c>
      <c r="E794" s="633" t="s">
        <v>12</v>
      </c>
      <c r="F794" s="571">
        <v>52</v>
      </c>
      <c r="G794" s="408" t="str">
        <f t="shared" si="12"/>
        <v>Trung bình</v>
      </c>
      <c r="H794" s="571"/>
    </row>
    <row r="795" spans="1:8" s="94" customFormat="1" ht="20.45" customHeight="1" x14ac:dyDescent="0.25">
      <c r="A795" s="596">
        <v>767</v>
      </c>
      <c r="B795" s="552">
        <v>44</v>
      </c>
      <c r="C795" s="633" t="s">
        <v>1414</v>
      </c>
      <c r="D795" s="633" t="s">
        <v>1415</v>
      </c>
      <c r="E795" s="633" t="s">
        <v>1416</v>
      </c>
      <c r="F795" s="571">
        <v>77</v>
      </c>
      <c r="G795" s="408" t="str">
        <f t="shared" si="12"/>
        <v>Khá</v>
      </c>
      <c r="H795" s="571"/>
    </row>
    <row r="796" spans="1:8" s="94" customFormat="1" ht="20.45" customHeight="1" x14ac:dyDescent="0.25">
      <c r="A796" s="596">
        <v>768</v>
      </c>
      <c r="B796" s="552">
        <v>45</v>
      </c>
      <c r="C796" s="633" t="s">
        <v>1270</v>
      </c>
      <c r="D796" s="633" t="s">
        <v>1271</v>
      </c>
      <c r="E796" s="633" t="s">
        <v>24</v>
      </c>
      <c r="F796" s="571">
        <v>85</v>
      </c>
      <c r="G796" s="408" t="str">
        <f t="shared" si="12"/>
        <v>Tốt</v>
      </c>
      <c r="H796" s="571"/>
    </row>
    <row r="797" spans="1:8" s="94" customFormat="1" ht="20.45" customHeight="1" x14ac:dyDescent="0.25">
      <c r="A797" s="596">
        <v>769</v>
      </c>
      <c r="B797" s="552">
        <v>46</v>
      </c>
      <c r="C797" s="633" t="s">
        <v>1645</v>
      </c>
      <c r="D797" s="633" t="s">
        <v>1646</v>
      </c>
      <c r="E797" s="633" t="s">
        <v>30</v>
      </c>
      <c r="F797" s="571">
        <v>85</v>
      </c>
      <c r="G797" s="408" t="str">
        <f t="shared" si="12"/>
        <v>Tốt</v>
      </c>
      <c r="H797" s="571"/>
    </row>
    <row r="798" spans="1:8" s="94" customFormat="1" ht="20.45" customHeight="1" x14ac:dyDescent="0.25">
      <c r="A798" s="596">
        <v>770</v>
      </c>
      <c r="B798" s="552">
        <v>47</v>
      </c>
      <c r="C798" s="633" t="s">
        <v>1135</v>
      </c>
      <c r="D798" s="633" t="s">
        <v>1136</v>
      </c>
      <c r="E798" s="633" t="s">
        <v>70</v>
      </c>
      <c r="F798" s="240">
        <v>91</v>
      </c>
      <c r="G798" s="592" t="str">
        <f t="shared" si="12"/>
        <v>Xuất sắc</v>
      </c>
      <c r="H798" s="637"/>
    </row>
    <row r="799" spans="1:8" s="94" customFormat="1" ht="20.45" customHeight="1" x14ac:dyDescent="0.25">
      <c r="A799" s="596">
        <v>771</v>
      </c>
      <c r="B799" s="552">
        <v>48</v>
      </c>
      <c r="C799" s="638" t="s">
        <v>1571</v>
      </c>
      <c r="D799" s="638" t="s">
        <v>1572</v>
      </c>
      <c r="E799" s="638" t="s">
        <v>142</v>
      </c>
      <c r="F799" s="627">
        <v>0</v>
      </c>
      <c r="G799" s="627" t="str">
        <f t="shared" si="12"/>
        <v>Kém</v>
      </c>
      <c r="H799" s="592" t="s">
        <v>2219</v>
      </c>
    </row>
    <row r="801" spans="1:13" s="8" customFormat="1" x14ac:dyDescent="0.25">
      <c r="A801" s="503" t="s">
        <v>5386</v>
      </c>
      <c r="B801" s="503"/>
      <c r="C801" s="503"/>
      <c r="D801" s="503"/>
      <c r="E801" s="503"/>
      <c r="F801" s="503"/>
      <c r="G801" s="503"/>
      <c r="H801" s="503"/>
      <c r="J801" s="116"/>
      <c r="K801" s="116"/>
      <c r="L801" s="75"/>
      <c r="M801" s="75"/>
    </row>
    <row r="802" spans="1:13" s="8" customFormat="1" ht="29.25" customHeight="1" x14ac:dyDescent="0.25">
      <c r="A802" s="540" t="s">
        <v>117</v>
      </c>
      <c r="B802" s="540" t="s">
        <v>117</v>
      </c>
      <c r="C802" s="542" t="s">
        <v>32</v>
      </c>
      <c r="D802" s="541" t="s">
        <v>33</v>
      </c>
      <c r="E802" s="542" t="s">
        <v>162</v>
      </c>
      <c r="F802" s="543" t="s">
        <v>581</v>
      </c>
      <c r="G802" s="544" t="s">
        <v>4</v>
      </c>
      <c r="H802" s="639" t="s">
        <v>0</v>
      </c>
      <c r="J802" s="116"/>
      <c r="K802" s="116"/>
      <c r="L802" s="75"/>
      <c r="M802" s="75"/>
    </row>
    <row r="803" spans="1:13" s="8" customFormat="1" x14ac:dyDescent="0.25">
      <c r="A803" s="546"/>
      <c r="B803" s="546"/>
      <c r="C803" s="542" t="s">
        <v>5791</v>
      </c>
      <c r="D803" s="541"/>
      <c r="E803" s="542"/>
      <c r="F803" s="543"/>
      <c r="G803" s="544"/>
      <c r="H803" s="639"/>
      <c r="J803" s="116"/>
      <c r="K803" s="116"/>
      <c r="L803" s="75"/>
      <c r="M803" s="75"/>
    </row>
    <row r="804" spans="1:13" s="8" customFormat="1" ht="16.5" x14ac:dyDescent="0.25">
      <c r="A804" s="546">
        <v>772</v>
      </c>
      <c r="B804" s="640">
        <v>1</v>
      </c>
      <c r="C804" s="548" t="s">
        <v>1647</v>
      </c>
      <c r="D804" s="549" t="s">
        <v>1648</v>
      </c>
      <c r="E804" s="548" t="s">
        <v>34</v>
      </c>
      <c r="F804" s="641">
        <v>83</v>
      </c>
      <c r="G804" s="408" t="str">
        <f t="shared" ref="G804:G867" si="13">IF(F804&gt;=90,"Xuất sắc",IF(F804&gt;=80,"Tốt",IF(F804&gt;=65,"Khá",IF(F804&gt;=50,"Trung bình",IF(F804&gt;=35,"Yếu","Kém")))))</f>
        <v>Tốt</v>
      </c>
      <c r="H804" s="646"/>
      <c r="J804" s="116"/>
      <c r="K804" s="116"/>
      <c r="L804" s="75"/>
      <c r="M804" s="75"/>
    </row>
    <row r="805" spans="1:13" s="8" customFormat="1" ht="16.5" x14ac:dyDescent="0.25">
      <c r="A805" s="546">
        <v>773</v>
      </c>
      <c r="B805" s="640" t="s">
        <v>5448</v>
      </c>
      <c r="C805" s="548" t="s">
        <v>1649</v>
      </c>
      <c r="D805" s="549" t="s">
        <v>1650</v>
      </c>
      <c r="E805" s="548" t="s">
        <v>34</v>
      </c>
      <c r="F805" s="641">
        <v>83</v>
      </c>
      <c r="G805" s="408" t="str">
        <f t="shared" si="13"/>
        <v>Tốt</v>
      </c>
      <c r="H805" s="646"/>
      <c r="J805" s="116"/>
      <c r="K805" s="116"/>
      <c r="L805" s="642"/>
      <c r="M805" s="642"/>
    </row>
    <row r="806" spans="1:13" s="8" customFormat="1" ht="16.5" x14ac:dyDescent="0.25">
      <c r="A806" s="546">
        <v>774</v>
      </c>
      <c r="B806" s="640" t="s">
        <v>5450</v>
      </c>
      <c r="C806" s="736" t="s">
        <v>1651</v>
      </c>
      <c r="D806" s="550" t="s">
        <v>1340</v>
      </c>
      <c r="E806" s="736" t="s">
        <v>34</v>
      </c>
      <c r="F806" s="641">
        <v>65</v>
      </c>
      <c r="G806" s="408" t="str">
        <f t="shared" si="13"/>
        <v>Khá</v>
      </c>
      <c r="H806" s="646" t="s">
        <v>73</v>
      </c>
    </row>
    <row r="807" spans="1:13" s="8" customFormat="1" ht="16.5" x14ac:dyDescent="0.25">
      <c r="A807" s="546">
        <v>775</v>
      </c>
      <c r="B807" s="640" t="s">
        <v>5451</v>
      </c>
      <c r="C807" s="548" t="s">
        <v>1652</v>
      </c>
      <c r="D807" s="549" t="s">
        <v>46</v>
      </c>
      <c r="E807" s="548" t="s">
        <v>147</v>
      </c>
      <c r="F807" s="641">
        <v>82</v>
      </c>
      <c r="G807" s="408" t="str">
        <f t="shared" si="13"/>
        <v>Tốt</v>
      </c>
      <c r="H807" s="646"/>
    </row>
    <row r="808" spans="1:13" s="8" customFormat="1" ht="16.5" x14ac:dyDescent="0.25">
      <c r="A808" s="546">
        <v>776</v>
      </c>
      <c r="B808" s="640" t="s">
        <v>5452</v>
      </c>
      <c r="C808" s="548" t="s">
        <v>1653</v>
      </c>
      <c r="D808" s="549" t="s">
        <v>1654</v>
      </c>
      <c r="E808" s="548" t="s">
        <v>147</v>
      </c>
      <c r="F808" s="641">
        <v>83</v>
      </c>
      <c r="G808" s="408" t="str">
        <f t="shared" si="13"/>
        <v>Tốt</v>
      </c>
      <c r="H808" s="646"/>
    </row>
    <row r="809" spans="1:13" s="8" customFormat="1" ht="16.5" x14ac:dyDescent="0.25">
      <c r="A809" s="546">
        <v>777</v>
      </c>
      <c r="B809" s="640" t="s">
        <v>5453</v>
      </c>
      <c r="C809" s="736" t="s">
        <v>1655</v>
      </c>
      <c r="D809" s="550" t="s">
        <v>82</v>
      </c>
      <c r="E809" s="736" t="s">
        <v>147</v>
      </c>
      <c r="F809" s="641">
        <v>77</v>
      </c>
      <c r="G809" s="408" t="str">
        <f t="shared" si="13"/>
        <v>Khá</v>
      </c>
      <c r="H809" s="646"/>
    </row>
    <row r="810" spans="1:13" s="8" customFormat="1" ht="16.5" x14ac:dyDescent="0.25">
      <c r="A810" s="546">
        <v>778</v>
      </c>
      <c r="B810" s="640" t="s">
        <v>5454</v>
      </c>
      <c r="C810" s="548" t="s">
        <v>1656</v>
      </c>
      <c r="D810" s="549" t="s">
        <v>177</v>
      </c>
      <c r="E810" s="548" t="s">
        <v>147</v>
      </c>
      <c r="F810" s="641">
        <v>85</v>
      </c>
      <c r="G810" s="408" t="str">
        <f t="shared" si="13"/>
        <v>Tốt</v>
      </c>
      <c r="H810" s="646"/>
    </row>
    <row r="811" spans="1:13" s="8" customFormat="1" ht="16.5" x14ac:dyDescent="0.25">
      <c r="A811" s="546">
        <v>779</v>
      </c>
      <c r="B811" s="640" t="s">
        <v>5455</v>
      </c>
      <c r="C811" s="548" t="s">
        <v>1657</v>
      </c>
      <c r="D811" s="549" t="s">
        <v>1658</v>
      </c>
      <c r="E811" s="548" t="s">
        <v>147</v>
      </c>
      <c r="F811" s="641">
        <v>84</v>
      </c>
      <c r="G811" s="408" t="str">
        <f t="shared" si="13"/>
        <v>Tốt</v>
      </c>
      <c r="H811" s="646"/>
    </row>
    <row r="812" spans="1:13" s="8" customFormat="1" ht="16.5" x14ac:dyDescent="0.25">
      <c r="A812" s="546">
        <v>780</v>
      </c>
      <c r="B812" s="640" t="s">
        <v>5456</v>
      </c>
      <c r="C812" s="548" t="s">
        <v>1659</v>
      </c>
      <c r="D812" s="549" t="s">
        <v>1660</v>
      </c>
      <c r="E812" s="548" t="s">
        <v>195</v>
      </c>
      <c r="F812" s="641">
        <v>83</v>
      </c>
      <c r="G812" s="408" t="str">
        <f t="shared" si="13"/>
        <v>Tốt</v>
      </c>
      <c r="H812" s="646"/>
    </row>
    <row r="813" spans="1:13" s="8" customFormat="1" ht="16.5" x14ac:dyDescent="0.25">
      <c r="A813" s="546">
        <v>781</v>
      </c>
      <c r="B813" s="640" t="s">
        <v>5457</v>
      </c>
      <c r="C813" s="548" t="s">
        <v>1661</v>
      </c>
      <c r="D813" s="549" t="s">
        <v>1662</v>
      </c>
      <c r="E813" s="548" t="s">
        <v>6</v>
      </c>
      <c r="F813" s="641">
        <v>84</v>
      </c>
      <c r="G813" s="408" t="str">
        <f t="shared" si="13"/>
        <v>Tốt</v>
      </c>
      <c r="H813" s="646"/>
    </row>
    <row r="814" spans="1:13" s="26" customFormat="1" ht="21.75" customHeight="1" x14ac:dyDescent="0.25">
      <c r="A814" s="546">
        <v>782</v>
      </c>
      <c r="B814" s="640" t="s">
        <v>5458</v>
      </c>
      <c r="C814" s="548" t="s">
        <v>1663</v>
      </c>
      <c r="D814" s="549" t="s">
        <v>220</v>
      </c>
      <c r="E814" s="548" t="s">
        <v>6</v>
      </c>
      <c r="F814" s="641">
        <v>83</v>
      </c>
      <c r="G814" s="408" t="str">
        <f t="shared" si="13"/>
        <v>Tốt</v>
      </c>
      <c r="H814" s="646"/>
    </row>
    <row r="815" spans="1:13" s="26" customFormat="1" ht="17.100000000000001" customHeight="1" x14ac:dyDescent="0.25">
      <c r="A815" s="546">
        <v>783</v>
      </c>
      <c r="B815" s="640" t="s">
        <v>5459</v>
      </c>
      <c r="C815" s="548" t="s">
        <v>1664</v>
      </c>
      <c r="D815" s="549" t="s">
        <v>183</v>
      </c>
      <c r="E815" s="548" t="s">
        <v>6</v>
      </c>
      <c r="F815" s="641">
        <v>97</v>
      </c>
      <c r="G815" s="408" t="str">
        <f t="shared" si="13"/>
        <v>Xuất sắc</v>
      </c>
      <c r="H815" s="643"/>
    </row>
    <row r="816" spans="1:13" s="26" customFormat="1" ht="16.5" x14ac:dyDescent="0.25">
      <c r="A816" s="546">
        <v>784</v>
      </c>
      <c r="B816" s="640" t="s">
        <v>5461</v>
      </c>
      <c r="C816" s="548" t="s">
        <v>1665</v>
      </c>
      <c r="D816" s="549" t="s">
        <v>1666</v>
      </c>
      <c r="E816" s="548" t="s">
        <v>6</v>
      </c>
      <c r="F816" s="641">
        <v>82</v>
      </c>
      <c r="G816" s="408" t="str">
        <f t="shared" si="13"/>
        <v>Tốt</v>
      </c>
      <c r="H816" s="643"/>
    </row>
    <row r="817" spans="1:16" s="26" customFormat="1" ht="16.5" x14ac:dyDescent="0.25">
      <c r="A817" s="546">
        <v>785</v>
      </c>
      <c r="B817" s="640" t="s">
        <v>5462</v>
      </c>
      <c r="C817" s="548" t="s">
        <v>1667</v>
      </c>
      <c r="D817" s="549" t="s">
        <v>233</v>
      </c>
      <c r="E817" s="548" t="s">
        <v>39</v>
      </c>
      <c r="F817" s="641">
        <v>84</v>
      </c>
      <c r="G817" s="408" t="str">
        <f t="shared" si="13"/>
        <v>Tốt</v>
      </c>
      <c r="H817" s="643"/>
    </row>
    <row r="818" spans="1:16" s="26" customFormat="1" ht="16.5" x14ac:dyDescent="0.25">
      <c r="A818" s="546">
        <v>786</v>
      </c>
      <c r="B818" s="644" t="s">
        <v>5463</v>
      </c>
      <c r="C818" s="548" t="s">
        <v>1668</v>
      </c>
      <c r="D818" s="549" t="s">
        <v>1669</v>
      </c>
      <c r="E818" s="548" t="s">
        <v>41</v>
      </c>
      <c r="F818" s="585">
        <v>65</v>
      </c>
      <c r="G818" s="408" t="str">
        <f t="shared" si="13"/>
        <v>Khá</v>
      </c>
      <c r="H818" s="643"/>
    </row>
    <row r="819" spans="1:16" s="8" customFormat="1" ht="16.5" x14ac:dyDescent="0.25">
      <c r="A819" s="546">
        <v>787</v>
      </c>
      <c r="B819" s="640" t="s">
        <v>5464</v>
      </c>
      <c r="C819" s="548" t="s">
        <v>1670</v>
      </c>
      <c r="D819" s="549" t="s">
        <v>202</v>
      </c>
      <c r="E819" s="548" t="s">
        <v>14</v>
      </c>
      <c r="F819" s="641">
        <v>95</v>
      </c>
      <c r="G819" s="408" t="str">
        <f t="shared" si="13"/>
        <v>Xuất sắc</v>
      </c>
      <c r="H819" s="645"/>
    </row>
    <row r="820" spans="1:16" s="8" customFormat="1" ht="16.5" x14ac:dyDescent="0.25">
      <c r="A820" s="546">
        <v>788</v>
      </c>
      <c r="B820" s="640" t="s">
        <v>5465</v>
      </c>
      <c r="C820" s="548" t="s">
        <v>1671</v>
      </c>
      <c r="D820" s="549" t="s">
        <v>179</v>
      </c>
      <c r="E820" s="548" t="s">
        <v>14</v>
      </c>
      <c r="F820" s="641">
        <v>85</v>
      </c>
      <c r="G820" s="408" t="str">
        <f t="shared" si="13"/>
        <v>Tốt</v>
      </c>
      <c r="H820" s="645"/>
      <c r="I820" s="26"/>
      <c r="J820" s="26"/>
      <c r="K820" s="26"/>
      <c r="L820" s="26"/>
      <c r="M820" s="26"/>
      <c r="N820" s="26"/>
      <c r="O820" s="26"/>
      <c r="P820" s="26"/>
    </row>
    <row r="821" spans="1:16" s="8" customFormat="1" ht="16.5" x14ac:dyDescent="0.25">
      <c r="A821" s="546">
        <v>789</v>
      </c>
      <c r="B821" s="640" t="s">
        <v>5466</v>
      </c>
      <c r="C821" s="548" t="s">
        <v>1672</v>
      </c>
      <c r="D821" s="549" t="s">
        <v>103</v>
      </c>
      <c r="E821" s="548" t="s">
        <v>209</v>
      </c>
      <c r="F821" s="641">
        <v>84</v>
      </c>
      <c r="G821" s="408" t="str">
        <f t="shared" si="13"/>
        <v>Tốt</v>
      </c>
      <c r="H821" s="645"/>
      <c r="I821" s="26"/>
      <c r="J821" s="26"/>
      <c r="K821" s="26"/>
      <c r="L821" s="26"/>
      <c r="M821" s="26"/>
      <c r="N821" s="26"/>
      <c r="O821" s="26"/>
      <c r="P821" s="26"/>
    </row>
    <row r="822" spans="1:16" s="8" customFormat="1" ht="16.5" x14ac:dyDescent="0.25">
      <c r="A822" s="546">
        <v>790</v>
      </c>
      <c r="B822" s="640" t="s">
        <v>5467</v>
      </c>
      <c r="C822" s="548" t="s">
        <v>1673</v>
      </c>
      <c r="D822" s="549" t="s">
        <v>348</v>
      </c>
      <c r="E822" s="548" t="s">
        <v>42</v>
      </c>
      <c r="F822" s="641">
        <v>82</v>
      </c>
      <c r="G822" s="408" t="str">
        <f t="shared" si="13"/>
        <v>Tốt</v>
      </c>
      <c r="H822" s="645"/>
      <c r="I822" s="26"/>
      <c r="J822" s="26"/>
      <c r="K822" s="26"/>
      <c r="L822" s="26"/>
      <c r="M822" s="26"/>
      <c r="N822" s="26"/>
      <c r="O822" s="26"/>
      <c r="P822" s="26"/>
    </row>
    <row r="823" spans="1:16" s="8" customFormat="1" ht="16.5" x14ac:dyDescent="0.25">
      <c r="A823" s="546">
        <v>791</v>
      </c>
      <c r="B823" s="640" t="s">
        <v>5468</v>
      </c>
      <c r="C823" s="548" t="s">
        <v>1674</v>
      </c>
      <c r="D823" s="549" t="s">
        <v>18</v>
      </c>
      <c r="E823" s="548" t="s">
        <v>42</v>
      </c>
      <c r="F823" s="641">
        <v>93</v>
      </c>
      <c r="G823" s="408" t="str">
        <f t="shared" si="13"/>
        <v>Xuất sắc</v>
      </c>
      <c r="H823" s="645"/>
      <c r="I823" s="26"/>
      <c r="J823" s="26"/>
      <c r="K823" s="26"/>
      <c r="L823" s="26"/>
      <c r="M823" s="26"/>
      <c r="N823" s="26"/>
      <c r="O823" s="26"/>
      <c r="P823" s="26"/>
    </row>
    <row r="824" spans="1:16" s="8" customFormat="1" ht="16.5" x14ac:dyDescent="0.25">
      <c r="A824" s="546">
        <v>792</v>
      </c>
      <c r="B824" s="640" t="s">
        <v>5469</v>
      </c>
      <c r="C824" s="548" t="s">
        <v>1675</v>
      </c>
      <c r="D824" s="549" t="s">
        <v>423</v>
      </c>
      <c r="E824" s="548" t="s">
        <v>43</v>
      </c>
      <c r="F824" s="641">
        <v>84</v>
      </c>
      <c r="G824" s="408" t="str">
        <f t="shared" si="13"/>
        <v>Tốt</v>
      </c>
      <c r="H824" s="645"/>
      <c r="I824" s="26"/>
      <c r="J824" s="26"/>
      <c r="K824" s="26"/>
      <c r="L824" s="26"/>
      <c r="M824" s="26"/>
      <c r="N824" s="26"/>
      <c r="O824" s="26"/>
      <c r="P824" s="26"/>
    </row>
    <row r="825" spans="1:16" s="8" customFormat="1" ht="16.5" x14ac:dyDescent="0.25">
      <c r="A825" s="546">
        <v>793</v>
      </c>
      <c r="B825" s="640" t="s">
        <v>5470</v>
      </c>
      <c r="C825" s="548" t="s">
        <v>1676</v>
      </c>
      <c r="D825" s="549" t="s">
        <v>1415</v>
      </c>
      <c r="E825" s="548" t="s">
        <v>47</v>
      </c>
      <c r="F825" s="641">
        <v>84</v>
      </c>
      <c r="G825" s="408" t="str">
        <f t="shared" si="13"/>
        <v>Tốt</v>
      </c>
      <c r="H825" s="645"/>
      <c r="I825" s="26"/>
      <c r="J825" s="26"/>
      <c r="K825" s="26"/>
      <c r="L825" s="26"/>
      <c r="M825" s="26"/>
      <c r="N825" s="26"/>
      <c r="O825" s="26"/>
      <c r="P825" s="26"/>
    </row>
    <row r="826" spans="1:16" s="8" customFormat="1" ht="16.5" x14ac:dyDescent="0.25">
      <c r="A826" s="546">
        <v>794</v>
      </c>
      <c r="B826" s="640" t="s">
        <v>5471</v>
      </c>
      <c r="C826" s="548" t="s">
        <v>1677</v>
      </c>
      <c r="D826" s="549" t="s">
        <v>50</v>
      </c>
      <c r="E826" s="548" t="s">
        <v>47</v>
      </c>
      <c r="F826" s="641">
        <v>83</v>
      </c>
      <c r="G826" s="408" t="str">
        <f t="shared" si="13"/>
        <v>Tốt</v>
      </c>
      <c r="H826" s="645"/>
    </row>
    <row r="827" spans="1:16" s="8" customFormat="1" ht="16.5" x14ac:dyDescent="0.25">
      <c r="A827" s="546">
        <v>795</v>
      </c>
      <c r="B827" s="640" t="s">
        <v>5472</v>
      </c>
      <c r="C827" s="548" t="s">
        <v>1678</v>
      </c>
      <c r="D827" s="549" t="s">
        <v>1516</v>
      </c>
      <c r="E827" s="548" t="s">
        <v>47</v>
      </c>
      <c r="F827" s="641">
        <v>93</v>
      </c>
      <c r="G827" s="408" t="str">
        <f t="shared" si="13"/>
        <v>Xuất sắc</v>
      </c>
      <c r="H827" s="645"/>
    </row>
    <row r="828" spans="1:16" s="8" customFormat="1" ht="16.5" x14ac:dyDescent="0.25">
      <c r="A828" s="546">
        <v>796</v>
      </c>
      <c r="B828" s="640" t="s">
        <v>5473</v>
      </c>
      <c r="C828" s="548" t="s">
        <v>1679</v>
      </c>
      <c r="D828" s="549" t="s">
        <v>274</v>
      </c>
      <c r="E828" s="548" t="s">
        <v>15</v>
      </c>
      <c r="F828" s="641">
        <v>82</v>
      </c>
      <c r="G828" s="408" t="str">
        <f t="shared" si="13"/>
        <v>Tốt</v>
      </c>
      <c r="H828" s="646"/>
    </row>
    <row r="829" spans="1:16" s="8" customFormat="1" ht="16.5" x14ac:dyDescent="0.25">
      <c r="A829" s="546">
        <v>797</v>
      </c>
      <c r="B829" s="640" t="s">
        <v>5474</v>
      </c>
      <c r="C829" s="548" t="s">
        <v>1680</v>
      </c>
      <c r="D829" s="549" t="s">
        <v>1681</v>
      </c>
      <c r="E829" s="548" t="s">
        <v>15</v>
      </c>
      <c r="F829" s="641">
        <v>82</v>
      </c>
      <c r="G829" s="408" t="str">
        <f t="shared" si="13"/>
        <v>Tốt</v>
      </c>
      <c r="H829" s="646"/>
      <c r="I829" s="512"/>
      <c r="J829" s="512"/>
      <c r="K829" s="512"/>
      <c r="L829" s="512"/>
      <c r="M829" s="512"/>
      <c r="N829" s="512"/>
      <c r="O829" s="512"/>
    </row>
    <row r="830" spans="1:16" s="8" customFormat="1" ht="16.5" x14ac:dyDescent="0.25">
      <c r="A830" s="546">
        <v>798</v>
      </c>
      <c r="B830" s="640" t="s">
        <v>5475</v>
      </c>
      <c r="C830" s="548" t="s">
        <v>1682</v>
      </c>
      <c r="D830" s="549" t="s">
        <v>1683</v>
      </c>
      <c r="E830" s="548" t="s">
        <v>81</v>
      </c>
      <c r="F830" s="641">
        <v>65</v>
      </c>
      <c r="G830" s="408" t="str">
        <f t="shared" si="13"/>
        <v>Khá</v>
      </c>
      <c r="H830" s="646" t="s">
        <v>73</v>
      </c>
      <c r="I830" s="647"/>
      <c r="J830" s="647"/>
      <c r="K830" s="647"/>
      <c r="L830" s="647"/>
      <c r="M830" s="647"/>
      <c r="N830" s="647"/>
      <c r="O830" s="647"/>
    </row>
    <row r="831" spans="1:16" s="26" customFormat="1" ht="16.5" x14ac:dyDescent="0.25">
      <c r="A831" s="546">
        <v>799</v>
      </c>
      <c r="B831" s="640" t="s">
        <v>5476</v>
      </c>
      <c r="C831" s="548" t="s">
        <v>1685</v>
      </c>
      <c r="D831" s="549" t="s">
        <v>126</v>
      </c>
      <c r="E831" s="548" t="s">
        <v>1686</v>
      </c>
      <c r="F831" s="641">
        <v>80</v>
      </c>
      <c r="G831" s="408" t="str">
        <f t="shared" si="13"/>
        <v>Tốt</v>
      </c>
      <c r="H831" s="646"/>
      <c r="I831" s="8"/>
      <c r="J831" s="648"/>
      <c r="K831" s="648"/>
      <c r="L831" s="648"/>
      <c r="M831" s="648"/>
      <c r="N831" s="648"/>
      <c r="O831" s="649"/>
      <c r="P831" s="8"/>
    </row>
    <row r="832" spans="1:16" s="26" customFormat="1" ht="16.5" x14ac:dyDescent="0.25">
      <c r="A832" s="546">
        <v>800</v>
      </c>
      <c r="B832" s="640" t="s">
        <v>5477</v>
      </c>
      <c r="C832" s="548" t="s">
        <v>1687</v>
      </c>
      <c r="D832" s="549" t="s">
        <v>76</v>
      </c>
      <c r="E832" s="548" t="s">
        <v>124</v>
      </c>
      <c r="F832" s="641">
        <v>100</v>
      </c>
      <c r="G832" s="408" t="str">
        <f t="shared" si="13"/>
        <v>Xuất sắc</v>
      </c>
      <c r="H832" s="643"/>
      <c r="I832" s="308"/>
      <c r="J832" s="308"/>
      <c r="K832" s="308"/>
      <c r="L832" s="308"/>
      <c r="M832" s="308"/>
      <c r="N832" s="8"/>
      <c r="O832" s="8"/>
      <c r="P832" s="8"/>
    </row>
    <row r="833" spans="1:16" s="26" customFormat="1" ht="16.5" x14ac:dyDescent="0.25">
      <c r="A833" s="546">
        <v>801</v>
      </c>
      <c r="B833" s="640" t="s">
        <v>5478</v>
      </c>
      <c r="C833" s="548" t="s">
        <v>1688</v>
      </c>
      <c r="D833" s="549" t="s">
        <v>547</v>
      </c>
      <c r="E833" s="548" t="s">
        <v>53</v>
      </c>
      <c r="F833" s="641">
        <v>90</v>
      </c>
      <c r="G833" s="408" t="str">
        <f t="shared" si="13"/>
        <v>Xuất sắc</v>
      </c>
      <c r="H833" s="643"/>
      <c r="I833" s="650"/>
      <c r="J833" s="8"/>
      <c r="K833" s="8"/>
      <c r="L833" s="8"/>
      <c r="M833" s="8"/>
      <c r="N833" s="8"/>
      <c r="O833" s="8"/>
      <c r="P833" s="8"/>
    </row>
    <row r="834" spans="1:16" s="26" customFormat="1" ht="16.5" x14ac:dyDescent="0.25">
      <c r="A834" s="546">
        <v>802</v>
      </c>
      <c r="B834" s="640" t="s">
        <v>5479</v>
      </c>
      <c r="C834" s="548" t="s">
        <v>1689</v>
      </c>
      <c r="D834" s="549" t="s">
        <v>48</v>
      </c>
      <c r="E834" s="548" t="s">
        <v>56</v>
      </c>
      <c r="F834" s="641">
        <v>86</v>
      </c>
      <c r="G834" s="408" t="str">
        <f t="shared" si="13"/>
        <v>Tốt</v>
      </c>
      <c r="H834" s="646"/>
    </row>
    <row r="835" spans="1:16" s="26" customFormat="1" ht="16.5" x14ac:dyDescent="0.25">
      <c r="A835" s="546">
        <v>803</v>
      </c>
      <c r="B835" s="640" t="s">
        <v>5480</v>
      </c>
      <c r="C835" s="548" t="s">
        <v>1690</v>
      </c>
      <c r="D835" s="549" t="s">
        <v>80</v>
      </c>
      <c r="E835" s="548" t="s">
        <v>56</v>
      </c>
      <c r="F835" s="641">
        <v>83</v>
      </c>
      <c r="G835" s="408" t="str">
        <f t="shared" si="13"/>
        <v>Tốt</v>
      </c>
      <c r="H835" s="646"/>
    </row>
    <row r="836" spans="1:16" s="26" customFormat="1" ht="16.5" x14ac:dyDescent="0.25">
      <c r="A836" s="546">
        <v>804</v>
      </c>
      <c r="B836" s="640" t="s">
        <v>5481</v>
      </c>
      <c r="C836" s="548" t="s">
        <v>1691</v>
      </c>
      <c r="D836" s="549" t="s">
        <v>1692</v>
      </c>
      <c r="E836" s="548" t="s">
        <v>16</v>
      </c>
      <c r="F836" s="641">
        <v>83</v>
      </c>
      <c r="G836" s="408" t="str">
        <f t="shared" si="13"/>
        <v>Tốt</v>
      </c>
      <c r="H836" s="646"/>
    </row>
    <row r="837" spans="1:16" s="26" customFormat="1" ht="16.5" x14ac:dyDescent="0.25">
      <c r="A837" s="546">
        <v>805</v>
      </c>
      <c r="B837" s="640" t="s">
        <v>5482</v>
      </c>
      <c r="C837" s="548" t="s">
        <v>1693</v>
      </c>
      <c r="D837" s="549" t="s">
        <v>1516</v>
      </c>
      <c r="E837" s="548" t="s">
        <v>16</v>
      </c>
      <c r="F837" s="641">
        <v>82</v>
      </c>
      <c r="G837" s="408" t="str">
        <f t="shared" si="13"/>
        <v>Tốt</v>
      </c>
      <c r="H837" s="646"/>
    </row>
    <row r="838" spans="1:16" s="37" customFormat="1" ht="16.5" x14ac:dyDescent="0.25">
      <c r="A838" s="737">
        <v>806</v>
      </c>
      <c r="B838" s="732" t="s">
        <v>5483</v>
      </c>
      <c r="C838" s="707" t="s">
        <v>1694</v>
      </c>
      <c r="D838" s="738" t="s">
        <v>46</v>
      </c>
      <c r="E838" s="707" t="s">
        <v>491</v>
      </c>
      <c r="F838" s="705">
        <v>35</v>
      </c>
      <c r="G838" s="730" t="str">
        <f t="shared" si="13"/>
        <v>Yếu</v>
      </c>
      <c r="H838" s="739" t="s">
        <v>2219</v>
      </c>
    </row>
    <row r="839" spans="1:16" ht="16.5" x14ac:dyDescent="0.25">
      <c r="A839" s="737">
        <v>807</v>
      </c>
      <c r="B839" s="740" t="s">
        <v>5484</v>
      </c>
      <c r="C839" s="707" t="s">
        <v>1695</v>
      </c>
      <c r="D839" s="738" t="s">
        <v>1696</v>
      </c>
      <c r="E839" s="707" t="s">
        <v>1697</v>
      </c>
      <c r="F839" s="741">
        <v>35</v>
      </c>
      <c r="G839" s="730" t="str">
        <f t="shared" si="13"/>
        <v>Yếu</v>
      </c>
      <c r="H839" s="739" t="s">
        <v>2219</v>
      </c>
    </row>
    <row r="840" spans="1:16" s="8" customFormat="1" ht="16.5" x14ac:dyDescent="0.25">
      <c r="A840" s="546">
        <v>808</v>
      </c>
      <c r="B840" s="644" t="s">
        <v>5485</v>
      </c>
      <c r="C840" s="548" t="s">
        <v>1698</v>
      </c>
      <c r="D840" s="549" t="s">
        <v>1516</v>
      </c>
      <c r="E840" s="548" t="s">
        <v>244</v>
      </c>
      <c r="F840" s="585">
        <v>89</v>
      </c>
      <c r="G840" s="408" t="str">
        <f t="shared" si="13"/>
        <v>Tốt</v>
      </c>
      <c r="H840" s="691"/>
    </row>
    <row r="841" spans="1:16" s="8" customFormat="1" ht="16.5" x14ac:dyDescent="0.25">
      <c r="A841" s="546">
        <v>809</v>
      </c>
      <c r="B841" s="640" t="s">
        <v>5486</v>
      </c>
      <c r="C841" s="548" t="s">
        <v>1699</v>
      </c>
      <c r="D841" s="549" t="s">
        <v>83</v>
      </c>
      <c r="E841" s="548" t="s">
        <v>109</v>
      </c>
      <c r="F841" s="641">
        <v>84</v>
      </c>
      <c r="G841" s="408" t="str">
        <f t="shared" si="13"/>
        <v>Tốt</v>
      </c>
      <c r="H841" s="646"/>
    </row>
    <row r="842" spans="1:16" s="8" customFormat="1" ht="16.5" x14ac:dyDescent="0.25">
      <c r="A842" s="546">
        <v>810</v>
      </c>
      <c r="B842" s="640" t="s">
        <v>5487</v>
      </c>
      <c r="C842" s="548" t="s">
        <v>1700</v>
      </c>
      <c r="D842" s="549" t="s">
        <v>1701</v>
      </c>
      <c r="E842" s="548" t="s">
        <v>8</v>
      </c>
      <c r="F842" s="641">
        <v>83</v>
      </c>
      <c r="G842" s="408" t="str">
        <f t="shared" si="13"/>
        <v>Tốt</v>
      </c>
      <c r="H842" s="646"/>
    </row>
    <row r="843" spans="1:16" s="8" customFormat="1" ht="16.5" x14ac:dyDescent="0.25">
      <c r="A843" s="546">
        <v>811</v>
      </c>
      <c r="B843" s="640" t="s">
        <v>5488</v>
      </c>
      <c r="C843" s="548" t="s">
        <v>1702</v>
      </c>
      <c r="D843" s="549" t="s">
        <v>812</v>
      </c>
      <c r="E843" s="548" t="s">
        <v>8</v>
      </c>
      <c r="F843" s="641">
        <v>85</v>
      </c>
      <c r="G843" s="408" t="str">
        <f t="shared" si="13"/>
        <v>Tốt</v>
      </c>
      <c r="H843" s="646"/>
    </row>
    <row r="844" spans="1:16" s="8" customFormat="1" ht="16.5" x14ac:dyDescent="0.25">
      <c r="A844" s="546">
        <v>812</v>
      </c>
      <c r="B844" s="644" t="s">
        <v>5489</v>
      </c>
      <c r="C844" s="548" t="s">
        <v>1703</v>
      </c>
      <c r="D844" s="549" t="s">
        <v>401</v>
      </c>
      <c r="E844" s="548" t="s">
        <v>8</v>
      </c>
      <c r="F844" s="585">
        <v>81</v>
      </c>
      <c r="G844" s="408" t="str">
        <f t="shared" si="13"/>
        <v>Tốt</v>
      </c>
      <c r="H844" s="691"/>
    </row>
    <row r="845" spans="1:16" s="8" customFormat="1" ht="16.5" x14ac:dyDescent="0.25">
      <c r="A845" s="546">
        <v>813</v>
      </c>
      <c r="B845" s="640" t="s">
        <v>5490</v>
      </c>
      <c r="C845" s="548" t="s">
        <v>1704</v>
      </c>
      <c r="D845" s="549" t="s">
        <v>1705</v>
      </c>
      <c r="E845" s="548" t="s">
        <v>8</v>
      </c>
      <c r="F845" s="641">
        <v>81</v>
      </c>
      <c r="G845" s="408" t="str">
        <f t="shared" si="13"/>
        <v>Tốt</v>
      </c>
      <c r="H845" s="646"/>
    </row>
    <row r="846" spans="1:16" s="8" customFormat="1" ht="16.5" x14ac:dyDescent="0.25">
      <c r="A846" s="546">
        <v>814</v>
      </c>
      <c r="B846" s="640" t="s">
        <v>5491</v>
      </c>
      <c r="C846" s="548" t="s">
        <v>1706</v>
      </c>
      <c r="D846" s="549" t="s">
        <v>1707</v>
      </c>
      <c r="E846" s="548" t="s">
        <v>8</v>
      </c>
      <c r="F846" s="641">
        <v>90</v>
      </c>
      <c r="G846" s="408" t="str">
        <f t="shared" si="13"/>
        <v>Xuất sắc</v>
      </c>
      <c r="H846" s="645"/>
    </row>
    <row r="847" spans="1:16" s="8" customFormat="1" ht="16.5" x14ac:dyDescent="0.25">
      <c r="A847" s="546">
        <v>815</v>
      </c>
      <c r="B847" s="640" t="s">
        <v>5492</v>
      </c>
      <c r="C847" s="548" t="s">
        <v>1708</v>
      </c>
      <c r="D847" s="549" t="s">
        <v>359</v>
      </c>
      <c r="E847" s="548" t="s">
        <v>8</v>
      </c>
      <c r="F847" s="641">
        <v>83</v>
      </c>
      <c r="G847" s="408" t="str">
        <f t="shared" si="13"/>
        <v>Tốt</v>
      </c>
      <c r="H847" s="646"/>
    </row>
    <row r="848" spans="1:16" s="8" customFormat="1" ht="16.5" x14ac:dyDescent="0.25">
      <c r="A848" s="546">
        <v>816</v>
      </c>
      <c r="B848" s="640" t="s">
        <v>5493</v>
      </c>
      <c r="C848" s="548" t="s">
        <v>1709</v>
      </c>
      <c r="D848" s="549" t="s">
        <v>1710</v>
      </c>
      <c r="E848" s="548" t="s">
        <v>8</v>
      </c>
      <c r="F848" s="641">
        <v>84</v>
      </c>
      <c r="G848" s="408" t="str">
        <f t="shared" si="13"/>
        <v>Tốt</v>
      </c>
      <c r="H848" s="646"/>
    </row>
    <row r="849" spans="1:8" s="8" customFormat="1" ht="16.5" x14ac:dyDescent="0.25">
      <c r="A849" s="546">
        <v>817</v>
      </c>
      <c r="B849" s="640" t="s">
        <v>5494</v>
      </c>
      <c r="C849" s="548" t="s">
        <v>1711</v>
      </c>
      <c r="D849" s="549" t="s">
        <v>1712</v>
      </c>
      <c r="E849" s="548" t="s">
        <v>8</v>
      </c>
      <c r="F849" s="641">
        <v>83</v>
      </c>
      <c r="G849" s="408" t="str">
        <f t="shared" si="13"/>
        <v>Tốt</v>
      </c>
      <c r="H849" s="646"/>
    </row>
    <row r="850" spans="1:8" s="8" customFormat="1" ht="16.5" x14ac:dyDescent="0.25">
      <c r="A850" s="546">
        <v>818</v>
      </c>
      <c r="B850" s="640" t="s">
        <v>5495</v>
      </c>
      <c r="C850" s="548" t="s">
        <v>1713</v>
      </c>
      <c r="D850" s="549" t="s">
        <v>362</v>
      </c>
      <c r="E850" s="548" t="s">
        <v>25</v>
      </c>
      <c r="F850" s="641">
        <v>84</v>
      </c>
      <c r="G850" s="408" t="str">
        <f t="shared" si="13"/>
        <v>Tốt</v>
      </c>
      <c r="H850" s="646"/>
    </row>
    <row r="851" spans="1:8" s="8" customFormat="1" ht="16.5" x14ac:dyDescent="0.25">
      <c r="A851" s="546">
        <v>819</v>
      </c>
      <c r="B851" s="640" t="s">
        <v>5496</v>
      </c>
      <c r="C851" s="548" t="s">
        <v>1714</v>
      </c>
      <c r="D851" s="549" t="s">
        <v>51</v>
      </c>
      <c r="E851" s="548" t="s">
        <v>86</v>
      </c>
      <c r="F851" s="641">
        <v>84</v>
      </c>
      <c r="G851" s="408" t="str">
        <f t="shared" si="13"/>
        <v>Tốt</v>
      </c>
      <c r="H851" s="646"/>
    </row>
    <row r="852" spans="1:8" s="8" customFormat="1" ht="16.5" x14ac:dyDescent="0.25">
      <c r="A852" s="546">
        <v>820</v>
      </c>
      <c r="B852" s="640" t="s">
        <v>5497</v>
      </c>
      <c r="C852" s="548" t="s">
        <v>1715</v>
      </c>
      <c r="D852" s="549" t="s">
        <v>1716</v>
      </c>
      <c r="E852" s="548" t="s">
        <v>299</v>
      </c>
      <c r="F852" s="641">
        <v>65</v>
      </c>
      <c r="G852" s="408" t="str">
        <f t="shared" si="13"/>
        <v>Khá</v>
      </c>
      <c r="H852" s="646" t="s">
        <v>73</v>
      </c>
    </row>
    <row r="853" spans="1:8" s="8" customFormat="1" ht="16.5" x14ac:dyDescent="0.25">
      <c r="A853" s="546">
        <v>821</v>
      </c>
      <c r="B853" s="640" t="s">
        <v>5498</v>
      </c>
      <c r="C853" s="548" t="s">
        <v>1717</v>
      </c>
      <c r="D853" s="549" t="s">
        <v>1718</v>
      </c>
      <c r="E853" s="548" t="s">
        <v>130</v>
      </c>
      <c r="F853" s="641">
        <v>86</v>
      </c>
      <c r="G853" s="408" t="str">
        <f t="shared" si="13"/>
        <v>Tốt</v>
      </c>
      <c r="H853" s="646"/>
    </row>
    <row r="854" spans="1:8" s="8" customFormat="1" ht="16.5" x14ac:dyDescent="0.25">
      <c r="A854" s="546">
        <v>822</v>
      </c>
      <c r="B854" s="640" t="s">
        <v>5499</v>
      </c>
      <c r="C854" s="548" t="s">
        <v>1719</v>
      </c>
      <c r="D854" s="549" t="s">
        <v>1720</v>
      </c>
      <c r="E854" s="548" t="s">
        <v>22</v>
      </c>
      <c r="F854" s="641">
        <v>82</v>
      </c>
      <c r="G854" s="408" t="str">
        <f t="shared" si="13"/>
        <v>Tốt</v>
      </c>
      <c r="H854" s="646"/>
    </row>
    <row r="855" spans="1:8" s="8" customFormat="1" ht="16.5" x14ac:dyDescent="0.25">
      <c r="A855" s="546">
        <v>823</v>
      </c>
      <c r="B855" s="640" t="s">
        <v>5500</v>
      </c>
      <c r="C855" s="548" t="s">
        <v>1721</v>
      </c>
      <c r="D855" s="549" t="s">
        <v>35</v>
      </c>
      <c r="E855" s="548" t="s">
        <v>170</v>
      </c>
      <c r="F855" s="641">
        <v>83</v>
      </c>
      <c r="G855" s="408" t="str">
        <f t="shared" si="13"/>
        <v>Tốt</v>
      </c>
      <c r="H855" s="646"/>
    </row>
    <row r="856" spans="1:8" ht="16.5" x14ac:dyDescent="0.25">
      <c r="A856" s="737">
        <v>824</v>
      </c>
      <c r="B856" s="740" t="s">
        <v>5501</v>
      </c>
      <c r="C856" s="707" t="s">
        <v>1722</v>
      </c>
      <c r="D856" s="738" t="s">
        <v>1723</v>
      </c>
      <c r="E856" s="707" t="s">
        <v>182</v>
      </c>
      <c r="F856" s="741">
        <v>35</v>
      </c>
      <c r="G856" s="730" t="str">
        <f t="shared" si="13"/>
        <v>Yếu</v>
      </c>
      <c r="H856" s="739" t="s">
        <v>2219</v>
      </c>
    </row>
    <row r="857" spans="1:8" s="8" customFormat="1" ht="16.5" x14ac:dyDescent="0.25">
      <c r="A857" s="546">
        <v>825</v>
      </c>
      <c r="B857" s="640" t="s">
        <v>5502</v>
      </c>
      <c r="C857" s="548" t="s">
        <v>1724</v>
      </c>
      <c r="D857" s="549" t="s">
        <v>1725</v>
      </c>
      <c r="E857" s="548" t="s">
        <v>182</v>
      </c>
      <c r="F857" s="641">
        <v>89</v>
      </c>
      <c r="G857" s="408" t="str">
        <f t="shared" si="13"/>
        <v>Tốt</v>
      </c>
      <c r="H857" s="645"/>
    </row>
    <row r="858" spans="1:8" s="8" customFormat="1" ht="16.5" x14ac:dyDescent="0.25">
      <c r="A858" s="546">
        <v>826</v>
      </c>
      <c r="B858" s="640" t="s">
        <v>5503</v>
      </c>
      <c r="C858" s="548" t="s">
        <v>1726</v>
      </c>
      <c r="D858" s="549" t="s">
        <v>1727</v>
      </c>
      <c r="E858" s="548" t="s">
        <v>26</v>
      </c>
      <c r="F858" s="641">
        <v>88</v>
      </c>
      <c r="G858" s="408" t="str">
        <f t="shared" si="13"/>
        <v>Tốt</v>
      </c>
      <c r="H858" s="645"/>
    </row>
    <row r="859" spans="1:8" s="8" customFormat="1" ht="16.5" x14ac:dyDescent="0.25">
      <c r="A859" s="546">
        <v>827</v>
      </c>
      <c r="B859" s="640" t="s">
        <v>5504</v>
      </c>
      <c r="C859" s="548" t="s">
        <v>1728</v>
      </c>
      <c r="D859" s="549" t="s">
        <v>350</v>
      </c>
      <c r="E859" s="548" t="s">
        <v>26</v>
      </c>
      <c r="F859" s="641">
        <v>97</v>
      </c>
      <c r="G859" s="408" t="str">
        <f t="shared" si="13"/>
        <v>Xuất sắc</v>
      </c>
      <c r="H859" s="645"/>
    </row>
    <row r="860" spans="1:8" ht="16.5" x14ac:dyDescent="0.25">
      <c r="A860" s="737">
        <v>828</v>
      </c>
      <c r="B860" s="740" t="s">
        <v>5505</v>
      </c>
      <c r="C860" s="707" t="s">
        <v>1730</v>
      </c>
      <c r="D860" s="738" t="s">
        <v>253</v>
      </c>
      <c r="E860" s="707" t="s">
        <v>171</v>
      </c>
      <c r="F860" s="741">
        <v>60</v>
      </c>
      <c r="G860" s="730" t="str">
        <f t="shared" si="13"/>
        <v>Trung bình</v>
      </c>
      <c r="H860" s="742" t="s">
        <v>123</v>
      </c>
    </row>
    <row r="861" spans="1:8" s="8" customFormat="1" ht="16.5" x14ac:dyDescent="0.25">
      <c r="A861" s="546">
        <v>829</v>
      </c>
      <c r="B861" s="640" t="s">
        <v>5506</v>
      </c>
      <c r="C861" s="548" t="s">
        <v>1731</v>
      </c>
      <c r="D861" s="549" t="s">
        <v>157</v>
      </c>
      <c r="E861" s="548" t="s">
        <v>62</v>
      </c>
      <c r="F861" s="641">
        <v>81</v>
      </c>
      <c r="G861" s="408" t="str">
        <f t="shared" si="13"/>
        <v>Tốt</v>
      </c>
      <c r="H861" s="646"/>
    </row>
    <row r="862" spans="1:8" s="8" customFormat="1" ht="16.5" x14ac:dyDescent="0.25">
      <c r="A862" s="546">
        <v>830</v>
      </c>
      <c r="B862" s="640" t="s">
        <v>5507</v>
      </c>
      <c r="C862" s="548" t="s">
        <v>1732</v>
      </c>
      <c r="D862" s="549" t="s">
        <v>247</v>
      </c>
      <c r="E862" s="548" t="s">
        <v>62</v>
      </c>
      <c r="F862" s="641">
        <v>90</v>
      </c>
      <c r="G862" s="408" t="str">
        <f t="shared" si="13"/>
        <v>Xuất sắc</v>
      </c>
      <c r="H862" s="646"/>
    </row>
    <row r="863" spans="1:8" ht="16.5" x14ac:dyDescent="0.25">
      <c r="A863" s="737">
        <v>831</v>
      </c>
      <c r="B863" s="740" t="s">
        <v>5508</v>
      </c>
      <c r="C863" s="707" t="s">
        <v>1733</v>
      </c>
      <c r="D863" s="738" t="s">
        <v>1734</v>
      </c>
      <c r="E863" s="707" t="s">
        <v>63</v>
      </c>
      <c r="F863" s="741">
        <v>35</v>
      </c>
      <c r="G863" s="730" t="str">
        <f t="shared" si="13"/>
        <v>Yếu</v>
      </c>
      <c r="H863" s="739" t="s">
        <v>2219</v>
      </c>
    </row>
    <row r="864" spans="1:8" s="8" customFormat="1" ht="16.5" x14ac:dyDescent="0.25">
      <c r="A864" s="546">
        <v>832</v>
      </c>
      <c r="B864" s="640" t="s">
        <v>5509</v>
      </c>
      <c r="C864" s="548" t="s">
        <v>1735</v>
      </c>
      <c r="D864" s="549" t="s">
        <v>272</v>
      </c>
      <c r="E864" s="548" t="s">
        <v>63</v>
      </c>
      <c r="F864" s="641">
        <v>84</v>
      </c>
      <c r="G864" s="408" t="str">
        <f t="shared" si="13"/>
        <v>Tốt</v>
      </c>
      <c r="H864" s="646"/>
    </row>
    <row r="865" spans="1:8" s="8" customFormat="1" ht="16.5" x14ac:dyDescent="0.25">
      <c r="A865" s="546">
        <v>833</v>
      </c>
      <c r="B865" s="640" t="s">
        <v>5510</v>
      </c>
      <c r="C865" s="548" t="s">
        <v>1736</v>
      </c>
      <c r="D865" s="549" t="s">
        <v>1737</v>
      </c>
      <c r="E865" s="548" t="s">
        <v>64</v>
      </c>
      <c r="F865" s="641">
        <v>82</v>
      </c>
      <c r="G865" s="408" t="str">
        <f t="shared" si="13"/>
        <v>Tốt</v>
      </c>
      <c r="H865" s="646"/>
    </row>
    <row r="866" spans="1:8" s="8" customFormat="1" ht="16.5" x14ac:dyDescent="0.25">
      <c r="A866" s="546">
        <v>834</v>
      </c>
      <c r="B866" s="640" t="s">
        <v>5511</v>
      </c>
      <c r="C866" s="548" t="s">
        <v>1738</v>
      </c>
      <c r="D866" s="549" t="s">
        <v>188</v>
      </c>
      <c r="E866" s="548" t="s">
        <v>343</v>
      </c>
      <c r="F866" s="641">
        <v>81</v>
      </c>
      <c r="G866" s="408" t="str">
        <f t="shared" si="13"/>
        <v>Tốt</v>
      </c>
      <c r="H866" s="646"/>
    </row>
    <row r="867" spans="1:8" s="8" customFormat="1" ht="16.5" x14ac:dyDescent="0.25">
      <c r="A867" s="546">
        <v>835</v>
      </c>
      <c r="B867" s="640" t="s">
        <v>5512</v>
      </c>
      <c r="C867" s="548" t="s">
        <v>1739</v>
      </c>
      <c r="D867" s="549" t="s">
        <v>1740</v>
      </c>
      <c r="E867" s="548" t="s">
        <v>1741</v>
      </c>
      <c r="F867" s="641">
        <v>80</v>
      </c>
      <c r="G867" s="408" t="str">
        <f t="shared" si="13"/>
        <v>Tốt</v>
      </c>
      <c r="H867" s="646"/>
    </row>
    <row r="868" spans="1:8" s="8" customFormat="1" ht="16.5" x14ac:dyDescent="0.25">
      <c r="A868" s="546">
        <v>836</v>
      </c>
      <c r="B868" s="640" t="s">
        <v>5513</v>
      </c>
      <c r="C868" s="548" t="s">
        <v>1742</v>
      </c>
      <c r="D868" s="549" t="s">
        <v>1743</v>
      </c>
      <c r="E868" s="548" t="s">
        <v>1257</v>
      </c>
      <c r="F868" s="641">
        <v>90</v>
      </c>
      <c r="G868" s="408" t="str">
        <f t="shared" ref="G868:G879" si="14">IF(F868&gt;=90,"Xuất sắc",IF(F868&gt;=80,"Tốt",IF(F868&gt;=65,"Khá",IF(F868&gt;=50,"Trung bình",IF(F868&gt;=35,"Yếu","Kém")))))</f>
        <v>Xuất sắc</v>
      </c>
      <c r="H868" s="646"/>
    </row>
    <row r="869" spans="1:8" s="8" customFormat="1" ht="16.5" x14ac:dyDescent="0.25">
      <c r="A869" s="546">
        <v>837</v>
      </c>
      <c r="B869" s="640" t="s">
        <v>5514</v>
      </c>
      <c r="C869" s="548" t="s">
        <v>1744</v>
      </c>
      <c r="D869" s="549" t="s">
        <v>181</v>
      </c>
      <c r="E869" s="548" t="s">
        <v>184</v>
      </c>
      <c r="F869" s="641">
        <v>83</v>
      </c>
      <c r="G869" s="408" t="str">
        <f t="shared" si="14"/>
        <v>Tốt</v>
      </c>
      <c r="H869" s="646"/>
    </row>
    <row r="870" spans="1:8" s="8" customFormat="1" ht="16.5" x14ac:dyDescent="0.25">
      <c r="A870" s="546">
        <v>838</v>
      </c>
      <c r="B870" s="640" t="s">
        <v>5515</v>
      </c>
      <c r="C870" s="548" t="s">
        <v>1745</v>
      </c>
      <c r="D870" s="549" t="s">
        <v>336</v>
      </c>
      <c r="E870" s="548" t="s">
        <v>23</v>
      </c>
      <c r="F870" s="641">
        <v>83</v>
      </c>
      <c r="G870" s="408" t="str">
        <f t="shared" si="14"/>
        <v>Tốt</v>
      </c>
      <c r="H870" s="646"/>
    </row>
    <row r="871" spans="1:8" s="8" customFormat="1" ht="16.5" x14ac:dyDescent="0.25">
      <c r="A871" s="546">
        <v>839</v>
      </c>
      <c r="B871" s="644" t="s">
        <v>5516</v>
      </c>
      <c r="C871" s="736" t="s">
        <v>1746</v>
      </c>
      <c r="D871" s="550" t="s">
        <v>387</v>
      </c>
      <c r="E871" s="736" t="s">
        <v>67</v>
      </c>
      <c r="F871" s="585">
        <v>99</v>
      </c>
      <c r="G871" s="408" t="str">
        <f t="shared" si="14"/>
        <v>Xuất sắc</v>
      </c>
      <c r="H871" s="645"/>
    </row>
    <row r="872" spans="1:8" s="8" customFormat="1" ht="16.5" x14ac:dyDescent="0.25">
      <c r="A872" s="546">
        <v>840</v>
      </c>
      <c r="B872" s="640" t="s">
        <v>5517</v>
      </c>
      <c r="C872" s="736" t="s">
        <v>1747</v>
      </c>
      <c r="D872" s="550" t="s">
        <v>82</v>
      </c>
      <c r="E872" s="736" t="s">
        <v>12</v>
      </c>
      <c r="F872" s="641">
        <v>65</v>
      </c>
      <c r="G872" s="408" t="str">
        <f t="shared" si="14"/>
        <v>Khá</v>
      </c>
      <c r="H872" s="646" t="s">
        <v>73</v>
      </c>
    </row>
    <row r="873" spans="1:8" s="8" customFormat="1" ht="16.5" x14ac:dyDescent="0.25">
      <c r="A873" s="546">
        <v>841</v>
      </c>
      <c r="B873" s="640" t="s">
        <v>5518</v>
      </c>
      <c r="C873" s="548" t="s">
        <v>1748</v>
      </c>
      <c r="D873" s="549" t="s">
        <v>50</v>
      </c>
      <c r="E873" s="548" t="s">
        <v>12</v>
      </c>
      <c r="F873" s="641">
        <v>82</v>
      </c>
      <c r="G873" s="408" t="str">
        <f t="shared" si="14"/>
        <v>Tốt</v>
      </c>
      <c r="H873" s="646"/>
    </row>
    <row r="874" spans="1:8" s="8" customFormat="1" ht="16.5" x14ac:dyDescent="0.25">
      <c r="A874" s="546">
        <v>842</v>
      </c>
      <c r="B874" s="640" t="s">
        <v>5519</v>
      </c>
      <c r="C874" s="548" t="s">
        <v>1749</v>
      </c>
      <c r="D874" s="549" t="s">
        <v>68</v>
      </c>
      <c r="E874" s="548" t="s">
        <v>12</v>
      </c>
      <c r="F874" s="641">
        <v>83</v>
      </c>
      <c r="G874" s="408" t="str">
        <f t="shared" si="14"/>
        <v>Tốt</v>
      </c>
      <c r="H874" s="646"/>
    </row>
    <row r="875" spans="1:8" s="8" customFormat="1" ht="16.5" x14ac:dyDescent="0.25">
      <c r="A875" s="546">
        <v>843</v>
      </c>
      <c r="B875" s="640" t="s">
        <v>5520</v>
      </c>
      <c r="C875" s="548" t="s">
        <v>1750</v>
      </c>
      <c r="D875" s="549" t="s">
        <v>1751</v>
      </c>
      <c r="E875" s="548" t="s">
        <v>12</v>
      </c>
      <c r="F875" s="641">
        <v>92</v>
      </c>
      <c r="G875" s="408" t="str">
        <f t="shared" si="14"/>
        <v>Xuất sắc</v>
      </c>
      <c r="H875" s="645"/>
    </row>
    <row r="876" spans="1:8" s="8" customFormat="1" ht="16.5" x14ac:dyDescent="0.25">
      <c r="A876" s="546">
        <v>844</v>
      </c>
      <c r="B876" s="640" t="s">
        <v>5521</v>
      </c>
      <c r="C876" s="548" t="s">
        <v>1752</v>
      </c>
      <c r="D876" s="549" t="s">
        <v>93</v>
      </c>
      <c r="E876" s="548" t="s">
        <v>159</v>
      </c>
      <c r="F876" s="641">
        <v>89</v>
      </c>
      <c r="G876" s="408" t="str">
        <f t="shared" si="14"/>
        <v>Tốt</v>
      </c>
      <c r="H876" s="645"/>
    </row>
    <row r="877" spans="1:8" s="8" customFormat="1" ht="16.5" x14ac:dyDescent="0.25">
      <c r="A877" s="546">
        <v>845</v>
      </c>
      <c r="B877" s="640" t="s">
        <v>5792</v>
      </c>
      <c r="C877" s="548" t="s">
        <v>1753</v>
      </c>
      <c r="D877" s="549" t="s">
        <v>1754</v>
      </c>
      <c r="E877" s="548" t="s">
        <v>186</v>
      </c>
      <c r="F877" s="641">
        <v>84</v>
      </c>
      <c r="G877" s="408" t="str">
        <f t="shared" si="14"/>
        <v>Tốt</v>
      </c>
      <c r="H877" s="646"/>
    </row>
    <row r="878" spans="1:8" s="8" customFormat="1" x14ac:dyDescent="0.25">
      <c r="A878" s="546">
        <v>846</v>
      </c>
      <c r="B878" s="743">
        <v>75</v>
      </c>
      <c r="C878" s="548" t="s">
        <v>1755</v>
      </c>
      <c r="D878" s="549" t="s">
        <v>50</v>
      </c>
      <c r="E878" s="548" t="s">
        <v>186</v>
      </c>
      <c r="F878" s="548">
        <v>83</v>
      </c>
      <c r="G878" s="408" t="str">
        <f t="shared" si="14"/>
        <v>Tốt</v>
      </c>
      <c r="H878" s="652"/>
    </row>
    <row r="879" spans="1:8" s="8" customFormat="1" ht="16.5" x14ac:dyDescent="0.25">
      <c r="A879" s="546">
        <v>847</v>
      </c>
      <c r="B879" s="640" t="s">
        <v>5793</v>
      </c>
      <c r="C879" s="548" t="s">
        <v>1729</v>
      </c>
      <c r="D879" s="549" t="s">
        <v>685</v>
      </c>
      <c r="E879" s="548" t="s">
        <v>26</v>
      </c>
      <c r="F879" s="548">
        <v>61</v>
      </c>
      <c r="G879" s="408" t="str">
        <f t="shared" si="14"/>
        <v>Trung bình</v>
      </c>
      <c r="H879" s="652" t="s">
        <v>5794</v>
      </c>
    </row>
    <row r="880" spans="1:8" s="8" customFormat="1" x14ac:dyDescent="0.25">
      <c r="B880" s="542"/>
      <c r="C880" s="542" t="s">
        <v>5795</v>
      </c>
      <c r="D880" s="546"/>
      <c r="E880" s="588"/>
      <c r="F880" s="545"/>
      <c r="G880" s="545"/>
      <c r="H880" s="645"/>
    </row>
    <row r="881" spans="1:8" s="8" customFormat="1" x14ac:dyDescent="0.25">
      <c r="A881" s="546">
        <v>848</v>
      </c>
      <c r="B881" s="547">
        <v>1</v>
      </c>
      <c r="C881" s="653" t="s">
        <v>5796</v>
      </c>
      <c r="D881" s="654" t="s">
        <v>13</v>
      </c>
      <c r="E881" s="420" t="s">
        <v>71</v>
      </c>
      <c r="F881" s="421">
        <v>80</v>
      </c>
      <c r="G881" s="408" t="str">
        <f t="shared" ref="G881:G944" si="15">IF(F881&gt;=90,"Xuất sắc",IF(F881&gt;=80,"Tốt",IF(F881&gt;=65,"Khá",IF(F881&gt;=50,"Trung bình",IF(F881&gt;=35,"Yếu","Kém")))))</f>
        <v>Tốt</v>
      </c>
      <c r="H881" s="655"/>
    </row>
    <row r="882" spans="1:8" s="8" customFormat="1" x14ac:dyDescent="0.25">
      <c r="A882" s="546">
        <v>849</v>
      </c>
      <c r="B882" s="547" t="s">
        <v>5448</v>
      </c>
      <c r="C882" s="653" t="s">
        <v>1756</v>
      </c>
      <c r="D882" s="654" t="s">
        <v>5797</v>
      </c>
      <c r="E882" s="420" t="s">
        <v>34</v>
      </c>
      <c r="F882" s="421">
        <v>75</v>
      </c>
      <c r="G882" s="408" t="str">
        <f t="shared" si="15"/>
        <v>Khá</v>
      </c>
      <c r="H882" s="655"/>
    </row>
    <row r="883" spans="1:8" s="8" customFormat="1" x14ac:dyDescent="0.25">
      <c r="A883" s="546">
        <v>850</v>
      </c>
      <c r="B883" s="547" t="s">
        <v>5450</v>
      </c>
      <c r="C883" s="653" t="s">
        <v>1758</v>
      </c>
      <c r="D883" s="654" t="s">
        <v>5798</v>
      </c>
      <c r="E883" s="420" t="s">
        <v>34</v>
      </c>
      <c r="F883" s="421">
        <v>96</v>
      </c>
      <c r="G883" s="408" t="str">
        <f t="shared" si="15"/>
        <v>Xuất sắc</v>
      </c>
      <c r="H883" s="655"/>
    </row>
    <row r="884" spans="1:8" s="8" customFormat="1" x14ac:dyDescent="0.25">
      <c r="A884" s="546">
        <v>851</v>
      </c>
      <c r="B884" s="547" t="s">
        <v>5451</v>
      </c>
      <c r="C884" s="653" t="s">
        <v>1759</v>
      </c>
      <c r="D884" s="654" t="s">
        <v>5799</v>
      </c>
      <c r="E884" s="420" t="s">
        <v>34</v>
      </c>
      <c r="F884" s="421">
        <v>76</v>
      </c>
      <c r="G884" s="408" t="str">
        <f t="shared" si="15"/>
        <v>Khá</v>
      </c>
      <c r="H884" s="655"/>
    </row>
    <row r="885" spans="1:8" s="8" customFormat="1" x14ac:dyDescent="0.25">
      <c r="A885" s="546">
        <v>852</v>
      </c>
      <c r="B885" s="636" t="s">
        <v>5452</v>
      </c>
      <c r="C885" s="656" t="s">
        <v>5800</v>
      </c>
      <c r="D885" s="657" t="s">
        <v>5801</v>
      </c>
      <c r="E885" s="406" t="s">
        <v>34</v>
      </c>
      <c r="F885" s="405">
        <v>67</v>
      </c>
      <c r="G885" s="408" t="str">
        <f t="shared" si="15"/>
        <v>Khá</v>
      </c>
      <c r="H885" s="658" t="s">
        <v>5585</v>
      </c>
    </row>
    <row r="886" spans="1:8" s="8" customFormat="1" x14ac:dyDescent="0.25">
      <c r="A886" s="546">
        <v>853</v>
      </c>
      <c r="B886" s="547" t="s">
        <v>5453</v>
      </c>
      <c r="C886" s="653" t="s">
        <v>1760</v>
      </c>
      <c r="D886" s="654" t="s">
        <v>512</v>
      </c>
      <c r="E886" s="420" t="s">
        <v>34</v>
      </c>
      <c r="F886" s="421">
        <v>67</v>
      </c>
      <c r="G886" s="408" t="str">
        <f>IF(F886&gt;=90,"Xuất sắc",IF(F886&gt;=80,"Tốt",IF(F886&gt;=F886,"Khá",IF(F886&gt;=50,"Trung bình",IF(F886&gt;=35,"Yếu","Kém")))))</f>
        <v>Khá</v>
      </c>
      <c r="H886" s="659"/>
    </row>
    <row r="887" spans="1:8" s="8" customFormat="1" x14ac:dyDescent="0.25">
      <c r="A887" s="546">
        <v>854</v>
      </c>
      <c r="B887" s="547" t="s">
        <v>5454</v>
      </c>
      <c r="C887" s="653" t="s">
        <v>1761</v>
      </c>
      <c r="D887" s="654" t="s">
        <v>5802</v>
      </c>
      <c r="E887" s="420" t="s">
        <v>34</v>
      </c>
      <c r="F887" s="421">
        <v>67</v>
      </c>
      <c r="G887" s="408" t="str">
        <f t="shared" si="15"/>
        <v>Khá</v>
      </c>
      <c r="H887" s="655"/>
    </row>
    <row r="888" spans="1:8" s="8" customFormat="1" x14ac:dyDescent="0.25">
      <c r="A888" s="546">
        <v>855</v>
      </c>
      <c r="B888" s="547" t="s">
        <v>5455</v>
      </c>
      <c r="C888" s="653" t="s">
        <v>1762</v>
      </c>
      <c r="D888" s="654" t="s">
        <v>5803</v>
      </c>
      <c r="E888" s="420" t="s">
        <v>34</v>
      </c>
      <c r="F888" s="421">
        <v>96</v>
      </c>
      <c r="G888" s="408" t="str">
        <f t="shared" si="15"/>
        <v>Xuất sắc</v>
      </c>
      <c r="H888" s="655"/>
    </row>
    <row r="889" spans="1:8" s="8" customFormat="1" x14ac:dyDescent="0.25">
      <c r="A889" s="546">
        <v>856</v>
      </c>
      <c r="B889" s="547" t="s">
        <v>5456</v>
      </c>
      <c r="C889" s="653" t="s">
        <v>1763</v>
      </c>
      <c r="D889" s="654" t="s">
        <v>5804</v>
      </c>
      <c r="E889" s="420" t="s">
        <v>147</v>
      </c>
      <c r="F889" s="421">
        <v>98</v>
      </c>
      <c r="G889" s="408" t="str">
        <f t="shared" si="15"/>
        <v>Xuất sắc</v>
      </c>
      <c r="H889" s="659"/>
    </row>
    <row r="890" spans="1:8" s="8" customFormat="1" x14ac:dyDescent="0.25">
      <c r="A890" s="546">
        <v>857</v>
      </c>
      <c r="B890" s="547" t="s">
        <v>5457</v>
      </c>
      <c r="C890" s="653" t="s">
        <v>1764</v>
      </c>
      <c r="D890" s="654" t="s">
        <v>5805</v>
      </c>
      <c r="E890" s="420" t="s">
        <v>147</v>
      </c>
      <c r="F890" s="421">
        <v>90</v>
      </c>
      <c r="G890" s="408" t="str">
        <f t="shared" si="15"/>
        <v>Xuất sắc</v>
      </c>
      <c r="H890" s="655"/>
    </row>
    <row r="891" spans="1:8" s="8" customFormat="1" x14ac:dyDescent="0.25">
      <c r="A891" s="546">
        <v>858</v>
      </c>
      <c r="B891" s="547" t="s">
        <v>5458</v>
      </c>
      <c r="C891" s="653" t="s">
        <v>1765</v>
      </c>
      <c r="D891" s="654" t="s">
        <v>5806</v>
      </c>
      <c r="E891" s="420" t="s">
        <v>147</v>
      </c>
      <c r="F891" s="421">
        <v>70</v>
      </c>
      <c r="G891" s="408" t="str">
        <f t="shared" si="15"/>
        <v>Khá</v>
      </c>
      <c r="H891" s="655"/>
    </row>
    <row r="892" spans="1:8" s="8" customFormat="1" x14ac:dyDescent="0.25">
      <c r="A892" s="546">
        <v>859</v>
      </c>
      <c r="B892" s="547" t="s">
        <v>5459</v>
      </c>
      <c r="C892" s="653" t="s">
        <v>1767</v>
      </c>
      <c r="D892" s="654" t="s">
        <v>4700</v>
      </c>
      <c r="E892" s="420" t="s">
        <v>147</v>
      </c>
      <c r="F892" s="421">
        <v>50</v>
      </c>
      <c r="G892" s="408" t="str">
        <f t="shared" si="15"/>
        <v>Trung bình</v>
      </c>
      <c r="H892" s="655"/>
    </row>
    <row r="893" spans="1:8" s="8" customFormat="1" x14ac:dyDescent="0.25">
      <c r="A893" s="546">
        <v>860</v>
      </c>
      <c r="B893" s="547" t="s">
        <v>5461</v>
      </c>
      <c r="C893" s="653" t="s">
        <v>1768</v>
      </c>
      <c r="D893" s="654" t="s">
        <v>5807</v>
      </c>
      <c r="E893" s="420" t="s">
        <v>147</v>
      </c>
      <c r="F893" s="421">
        <v>66</v>
      </c>
      <c r="G893" s="408" t="str">
        <f t="shared" si="15"/>
        <v>Khá</v>
      </c>
      <c r="H893" s="655"/>
    </row>
    <row r="894" spans="1:8" s="8" customFormat="1" x14ac:dyDescent="0.25">
      <c r="A894" s="546">
        <v>861</v>
      </c>
      <c r="B894" s="547" t="s">
        <v>5462</v>
      </c>
      <c r="C894" s="653" t="s">
        <v>1769</v>
      </c>
      <c r="D894" s="654" t="s">
        <v>5808</v>
      </c>
      <c r="E894" s="420" t="s">
        <v>6</v>
      </c>
      <c r="F894" s="421">
        <v>92</v>
      </c>
      <c r="G894" s="408" t="str">
        <f t="shared" si="15"/>
        <v>Xuất sắc</v>
      </c>
      <c r="H894" s="655"/>
    </row>
    <row r="895" spans="1:8" x14ac:dyDescent="0.25">
      <c r="A895" s="737">
        <v>862</v>
      </c>
      <c r="B895" s="744" t="s">
        <v>5463</v>
      </c>
      <c r="C895" s="706" t="s">
        <v>1770</v>
      </c>
      <c r="D895" s="733" t="s">
        <v>5430</v>
      </c>
      <c r="E895" s="729" t="s">
        <v>6</v>
      </c>
      <c r="F895" s="700">
        <v>79</v>
      </c>
      <c r="G895" s="730" t="str">
        <f t="shared" si="15"/>
        <v>Khá</v>
      </c>
      <c r="H895" s="745" t="s">
        <v>73</v>
      </c>
    </row>
    <row r="896" spans="1:8" s="8" customFormat="1" x14ac:dyDescent="0.25">
      <c r="A896" s="546">
        <v>863</v>
      </c>
      <c r="B896" s="547" t="s">
        <v>5464</v>
      </c>
      <c r="C896" s="653" t="s">
        <v>1771</v>
      </c>
      <c r="D896" s="654" t="s">
        <v>5809</v>
      </c>
      <c r="E896" s="420" t="s">
        <v>217</v>
      </c>
      <c r="F896" s="421">
        <v>92</v>
      </c>
      <c r="G896" s="408" t="str">
        <f t="shared" si="15"/>
        <v>Xuất sắc</v>
      </c>
      <c r="H896" s="655"/>
    </row>
    <row r="897" spans="1:8" s="8" customFormat="1" x14ac:dyDescent="0.25">
      <c r="A897" s="546">
        <v>864</v>
      </c>
      <c r="B897" s="547" t="s">
        <v>5465</v>
      </c>
      <c r="C897" s="653" t="s">
        <v>1773</v>
      </c>
      <c r="D897" s="654" t="s">
        <v>5810</v>
      </c>
      <c r="E897" s="420" t="s">
        <v>39</v>
      </c>
      <c r="F897" s="421">
        <v>98</v>
      </c>
      <c r="G897" s="408" t="str">
        <f t="shared" si="15"/>
        <v>Xuất sắc</v>
      </c>
      <c r="H897" s="655"/>
    </row>
    <row r="898" spans="1:8" s="8" customFormat="1" x14ac:dyDescent="0.25">
      <c r="A898" s="546">
        <v>865</v>
      </c>
      <c r="B898" s="547" t="s">
        <v>5466</v>
      </c>
      <c r="C898" s="653" t="s">
        <v>1774</v>
      </c>
      <c r="D898" s="654" t="s">
        <v>5811</v>
      </c>
      <c r="E898" s="420" t="s">
        <v>41</v>
      </c>
      <c r="F898" s="421">
        <v>80</v>
      </c>
      <c r="G898" s="408" t="str">
        <f t="shared" si="15"/>
        <v>Tốt</v>
      </c>
      <c r="H898" s="655"/>
    </row>
    <row r="899" spans="1:8" s="8" customFormat="1" x14ac:dyDescent="0.25">
      <c r="A899" s="546">
        <v>866</v>
      </c>
      <c r="B899" s="636" t="s">
        <v>5467</v>
      </c>
      <c r="C899" s="656" t="s">
        <v>1776</v>
      </c>
      <c r="D899" s="657" t="s">
        <v>5812</v>
      </c>
      <c r="E899" s="406" t="s">
        <v>41</v>
      </c>
      <c r="F899" s="405">
        <v>60</v>
      </c>
      <c r="G899" s="408" t="str">
        <f t="shared" si="15"/>
        <v>Trung bình</v>
      </c>
      <c r="H899" s="658" t="s">
        <v>123</v>
      </c>
    </row>
    <row r="900" spans="1:8" s="8" customFormat="1" x14ac:dyDescent="0.25">
      <c r="A900" s="546">
        <v>867</v>
      </c>
      <c r="B900" s="547" t="s">
        <v>5468</v>
      </c>
      <c r="C900" s="653" t="s">
        <v>1777</v>
      </c>
      <c r="D900" s="654" t="s">
        <v>5813</v>
      </c>
      <c r="E900" s="420" t="s">
        <v>41</v>
      </c>
      <c r="F900" s="421">
        <v>95</v>
      </c>
      <c r="G900" s="408" t="str">
        <f t="shared" si="15"/>
        <v>Xuất sắc</v>
      </c>
      <c r="H900" s="655"/>
    </row>
    <row r="901" spans="1:8" s="8" customFormat="1" x14ac:dyDescent="0.25">
      <c r="A901" s="546">
        <v>868</v>
      </c>
      <c r="B901" s="547" t="s">
        <v>5469</v>
      </c>
      <c r="C901" s="653" t="s">
        <v>1778</v>
      </c>
      <c r="D901" s="654" t="s">
        <v>5814</v>
      </c>
      <c r="E901" s="420" t="s">
        <v>7</v>
      </c>
      <c r="F901" s="421">
        <v>67</v>
      </c>
      <c r="G901" s="408" t="str">
        <f t="shared" si="15"/>
        <v>Khá</v>
      </c>
      <c r="H901" s="655"/>
    </row>
    <row r="902" spans="1:8" s="8" customFormat="1" ht="15" customHeight="1" x14ac:dyDescent="0.25">
      <c r="A902" s="546">
        <v>869</v>
      </c>
      <c r="B902" s="547" t="s">
        <v>5470</v>
      </c>
      <c r="C902" s="660" t="s">
        <v>1779</v>
      </c>
      <c r="D902" s="661" t="s">
        <v>5223</v>
      </c>
      <c r="E902" s="420" t="s">
        <v>14</v>
      </c>
      <c r="F902" s="421">
        <v>95</v>
      </c>
      <c r="G902" s="408" t="str">
        <f t="shared" si="15"/>
        <v>Xuất sắc</v>
      </c>
      <c r="H902" s="655"/>
    </row>
    <row r="903" spans="1:8" s="8" customFormat="1" x14ac:dyDescent="0.25">
      <c r="A903" s="546">
        <v>870</v>
      </c>
      <c r="B903" s="547" t="s">
        <v>5471</v>
      </c>
      <c r="C903" s="653" t="s">
        <v>1780</v>
      </c>
      <c r="D903" s="654" t="s">
        <v>5815</v>
      </c>
      <c r="E903" s="420" t="s">
        <v>42</v>
      </c>
      <c r="F903" s="421">
        <v>90</v>
      </c>
      <c r="G903" s="408" t="str">
        <f t="shared" si="15"/>
        <v>Xuất sắc</v>
      </c>
      <c r="H903" s="655"/>
    </row>
    <row r="904" spans="1:8" s="8" customFormat="1" x14ac:dyDescent="0.25">
      <c r="A904" s="546">
        <v>871</v>
      </c>
      <c r="B904" s="547" t="s">
        <v>5472</v>
      </c>
      <c r="C904" s="653" t="s">
        <v>1782</v>
      </c>
      <c r="D904" s="654" t="s">
        <v>5816</v>
      </c>
      <c r="E904" s="420" t="s">
        <v>43</v>
      </c>
      <c r="F904" s="571">
        <v>90</v>
      </c>
      <c r="G904" s="408" t="str">
        <f t="shared" si="15"/>
        <v>Xuất sắc</v>
      </c>
      <c r="H904" s="659"/>
    </row>
    <row r="905" spans="1:8" s="8" customFormat="1" x14ac:dyDescent="0.25">
      <c r="A905" s="546">
        <v>872</v>
      </c>
      <c r="B905" s="547" t="s">
        <v>5473</v>
      </c>
      <c r="C905" s="653" t="s">
        <v>1783</v>
      </c>
      <c r="D905" s="654" t="s">
        <v>230</v>
      </c>
      <c r="E905" s="420" t="s">
        <v>43</v>
      </c>
      <c r="F905" s="571">
        <v>93</v>
      </c>
      <c r="G905" s="408" t="str">
        <f t="shared" si="15"/>
        <v>Xuất sắc</v>
      </c>
      <c r="H905" s="659"/>
    </row>
    <row r="906" spans="1:8" s="8" customFormat="1" x14ac:dyDescent="0.25">
      <c r="A906" s="546">
        <v>873</v>
      </c>
      <c r="B906" s="547" t="s">
        <v>5474</v>
      </c>
      <c r="C906" s="653" t="s">
        <v>1784</v>
      </c>
      <c r="D906" s="654" t="s">
        <v>1569</v>
      </c>
      <c r="E906" s="420" t="s">
        <v>47</v>
      </c>
      <c r="F906" s="571">
        <v>90</v>
      </c>
      <c r="G906" s="408" t="str">
        <f t="shared" si="15"/>
        <v>Xuất sắc</v>
      </c>
      <c r="H906" s="659"/>
    </row>
    <row r="907" spans="1:8" s="8" customFormat="1" x14ac:dyDescent="0.25">
      <c r="A907" s="546">
        <v>874</v>
      </c>
      <c r="B907" s="547" t="s">
        <v>5475</v>
      </c>
      <c r="C907" s="653" t="s">
        <v>5817</v>
      </c>
      <c r="D907" s="654" t="s">
        <v>125</v>
      </c>
      <c r="E907" s="420" t="s">
        <v>15</v>
      </c>
      <c r="F907" s="571">
        <v>75</v>
      </c>
      <c r="G907" s="408" t="str">
        <f t="shared" si="15"/>
        <v>Khá</v>
      </c>
      <c r="H907" s="659"/>
    </row>
    <row r="908" spans="1:8" s="8" customFormat="1" x14ac:dyDescent="0.25">
      <c r="A908" s="546">
        <v>875</v>
      </c>
      <c r="B908" s="547" t="s">
        <v>5476</v>
      </c>
      <c r="C908" s="653" t="s">
        <v>1785</v>
      </c>
      <c r="D908" s="654" t="s">
        <v>5818</v>
      </c>
      <c r="E908" s="420" t="s">
        <v>15</v>
      </c>
      <c r="F908" s="570">
        <v>94</v>
      </c>
      <c r="G908" s="408" t="str">
        <f t="shared" si="15"/>
        <v>Xuất sắc</v>
      </c>
      <c r="H908" s="659"/>
    </row>
    <row r="909" spans="1:8" x14ac:dyDescent="0.25">
      <c r="A909" s="737">
        <v>876</v>
      </c>
      <c r="B909" s="744" t="s">
        <v>5477</v>
      </c>
      <c r="C909" s="706" t="s">
        <v>1786</v>
      </c>
      <c r="D909" s="733" t="s">
        <v>4115</v>
      </c>
      <c r="E909" s="729" t="s">
        <v>21</v>
      </c>
      <c r="F909" s="703">
        <v>79</v>
      </c>
      <c r="G909" s="730" t="str">
        <f t="shared" si="15"/>
        <v>Khá</v>
      </c>
      <c r="H909" s="746" t="s">
        <v>73</v>
      </c>
    </row>
    <row r="910" spans="1:8" s="8" customFormat="1" x14ac:dyDescent="0.25">
      <c r="A910" s="546">
        <v>877</v>
      </c>
      <c r="B910" s="547" t="s">
        <v>5478</v>
      </c>
      <c r="C910" s="653" t="s">
        <v>5819</v>
      </c>
      <c r="D910" s="654" t="s">
        <v>5820</v>
      </c>
      <c r="E910" s="420" t="s">
        <v>21</v>
      </c>
      <c r="F910" s="571">
        <v>70</v>
      </c>
      <c r="G910" s="408" t="str">
        <f t="shared" si="15"/>
        <v>Khá</v>
      </c>
      <c r="H910" s="659"/>
    </row>
    <row r="911" spans="1:8" s="8" customFormat="1" x14ac:dyDescent="0.25">
      <c r="A911" s="546">
        <v>878</v>
      </c>
      <c r="B911" s="547" t="s">
        <v>5479</v>
      </c>
      <c r="C911" s="653" t="s">
        <v>1788</v>
      </c>
      <c r="D911" s="654" t="s">
        <v>5821</v>
      </c>
      <c r="E911" s="420" t="s">
        <v>21</v>
      </c>
      <c r="F911" s="571">
        <v>77</v>
      </c>
      <c r="G911" s="408" t="str">
        <f t="shared" si="15"/>
        <v>Khá</v>
      </c>
      <c r="H911" s="659"/>
    </row>
    <row r="912" spans="1:8" s="8" customFormat="1" x14ac:dyDescent="0.25">
      <c r="A912" s="546">
        <v>879</v>
      </c>
      <c r="B912" s="547" t="s">
        <v>5480</v>
      </c>
      <c r="C912" s="653" t="s">
        <v>1789</v>
      </c>
      <c r="D912" s="654" t="s">
        <v>628</v>
      </c>
      <c r="E912" s="420" t="s">
        <v>56</v>
      </c>
      <c r="F912" s="571">
        <v>65</v>
      </c>
      <c r="G912" s="408" t="str">
        <f t="shared" si="15"/>
        <v>Khá</v>
      </c>
      <c r="H912" s="659"/>
    </row>
    <row r="913" spans="1:8" s="8" customFormat="1" x14ac:dyDescent="0.25">
      <c r="A913" s="546">
        <v>880</v>
      </c>
      <c r="B913" s="547" t="s">
        <v>5481</v>
      </c>
      <c r="C913" s="653" t="s">
        <v>1790</v>
      </c>
      <c r="D913" s="654" t="s">
        <v>5822</v>
      </c>
      <c r="E913" s="420" t="s">
        <v>56</v>
      </c>
      <c r="F913" s="571">
        <v>73</v>
      </c>
      <c r="G913" s="408" t="str">
        <f t="shared" si="15"/>
        <v>Khá</v>
      </c>
      <c r="H913" s="659"/>
    </row>
    <row r="914" spans="1:8" s="8" customFormat="1" x14ac:dyDescent="0.25">
      <c r="A914" s="546">
        <v>881</v>
      </c>
      <c r="B914" s="547" t="s">
        <v>5482</v>
      </c>
      <c r="C914" s="653" t="s">
        <v>5823</v>
      </c>
      <c r="D914" s="654" t="s">
        <v>5824</v>
      </c>
      <c r="E914" s="420" t="s">
        <v>56</v>
      </c>
      <c r="F914" s="571">
        <v>86</v>
      </c>
      <c r="G914" s="408" t="str">
        <f t="shared" si="15"/>
        <v>Tốt</v>
      </c>
      <c r="H914" s="659"/>
    </row>
    <row r="915" spans="1:8" s="8" customFormat="1" x14ac:dyDescent="0.25">
      <c r="A915" s="546">
        <v>882</v>
      </c>
      <c r="B915" s="547" t="s">
        <v>5483</v>
      </c>
      <c r="C915" s="653" t="s">
        <v>1791</v>
      </c>
      <c r="D915" s="654" t="s">
        <v>13</v>
      </c>
      <c r="E915" s="420" t="s">
        <v>16</v>
      </c>
      <c r="F915" s="571">
        <v>80</v>
      </c>
      <c r="G915" s="408" t="str">
        <f t="shared" si="15"/>
        <v>Tốt</v>
      </c>
      <c r="H915" s="659"/>
    </row>
    <row r="916" spans="1:8" x14ac:dyDescent="0.25">
      <c r="A916" s="737">
        <v>883</v>
      </c>
      <c r="B916" s="744" t="s">
        <v>5484</v>
      </c>
      <c r="C916" s="706" t="s">
        <v>1792</v>
      </c>
      <c r="D916" s="733" t="s">
        <v>213</v>
      </c>
      <c r="E916" s="729" t="s">
        <v>84</v>
      </c>
      <c r="F916" s="703">
        <v>75</v>
      </c>
      <c r="G916" s="730" t="str">
        <f t="shared" si="15"/>
        <v>Khá</v>
      </c>
      <c r="H916" s="746" t="s">
        <v>73</v>
      </c>
    </row>
    <row r="917" spans="1:8" s="8" customFormat="1" x14ac:dyDescent="0.25">
      <c r="A917" s="546">
        <v>884</v>
      </c>
      <c r="B917" s="547" t="s">
        <v>5485</v>
      </c>
      <c r="C917" s="653" t="s">
        <v>1793</v>
      </c>
      <c r="D917" s="654" t="s">
        <v>5825</v>
      </c>
      <c r="E917" s="420" t="s">
        <v>109</v>
      </c>
      <c r="F917" s="571">
        <v>91</v>
      </c>
      <c r="G917" s="408" t="str">
        <f t="shared" si="15"/>
        <v>Xuất sắc</v>
      </c>
      <c r="H917" s="659"/>
    </row>
    <row r="918" spans="1:8" s="8" customFormat="1" x14ac:dyDescent="0.25">
      <c r="A918" s="546">
        <v>885</v>
      </c>
      <c r="B918" s="547" t="s">
        <v>5486</v>
      </c>
      <c r="C918" s="653" t="s">
        <v>1794</v>
      </c>
      <c r="D918" s="654" t="s">
        <v>5826</v>
      </c>
      <c r="E918" s="420" t="s">
        <v>8</v>
      </c>
      <c r="F918" s="571">
        <v>98</v>
      </c>
      <c r="G918" s="408" t="str">
        <f t="shared" si="15"/>
        <v>Xuất sắc</v>
      </c>
      <c r="H918" s="659"/>
    </row>
    <row r="919" spans="1:8" s="8" customFormat="1" x14ac:dyDescent="0.25">
      <c r="A919" s="546">
        <v>886</v>
      </c>
      <c r="B919" s="547" t="s">
        <v>5487</v>
      </c>
      <c r="C919" s="653" t="s">
        <v>1796</v>
      </c>
      <c r="D919" s="654" t="s">
        <v>13</v>
      </c>
      <c r="E919" s="420" t="s">
        <v>412</v>
      </c>
      <c r="F919" s="571">
        <v>91</v>
      </c>
      <c r="G919" s="408" t="str">
        <f t="shared" si="15"/>
        <v>Xuất sắc</v>
      </c>
      <c r="H919" s="659"/>
    </row>
    <row r="920" spans="1:8" s="8" customFormat="1" x14ac:dyDescent="0.25">
      <c r="A920" s="546">
        <v>887</v>
      </c>
      <c r="B920" s="547" t="s">
        <v>5488</v>
      </c>
      <c r="C920" s="653" t="s">
        <v>1797</v>
      </c>
      <c r="D920" s="654" t="s">
        <v>499</v>
      </c>
      <c r="E920" s="420" t="s">
        <v>154</v>
      </c>
      <c r="F920" s="571">
        <v>96</v>
      </c>
      <c r="G920" s="408" t="str">
        <f t="shared" si="15"/>
        <v>Xuất sắc</v>
      </c>
      <c r="H920" s="659"/>
    </row>
    <row r="921" spans="1:8" s="8" customFormat="1" x14ac:dyDescent="0.25">
      <c r="A921" s="546">
        <v>888</v>
      </c>
      <c r="B921" s="547" t="s">
        <v>5489</v>
      </c>
      <c r="C921" s="653" t="s">
        <v>1798</v>
      </c>
      <c r="D921" s="654" t="s">
        <v>499</v>
      </c>
      <c r="E921" s="420" t="s">
        <v>25</v>
      </c>
      <c r="F921" s="571">
        <v>76</v>
      </c>
      <c r="G921" s="408" t="str">
        <f t="shared" si="15"/>
        <v>Khá</v>
      </c>
      <c r="H921" s="659"/>
    </row>
    <row r="922" spans="1:8" s="8" customFormat="1" x14ac:dyDescent="0.25">
      <c r="A922" s="546">
        <v>889</v>
      </c>
      <c r="B922" s="547" t="s">
        <v>5490</v>
      </c>
      <c r="C922" s="653" t="s">
        <v>1801</v>
      </c>
      <c r="D922" s="654" t="s">
        <v>5827</v>
      </c>
      <c r="E922" s="420" t="s">
        <v>22</v>
      </c>
      <c r="F922" s="571">
        <v>80</v>
      </c>
      <c r="G922" s="408" t="str">
        <f t="shared" si="15"/>
        <v>Tốt</v>
      </c>
      <c r="H922" s="659"/>
    </row>
    <row r="923" spans="1:8" s="8" customFormat="1" x14ac:dyDescent="0.25">
      <c r="A923" s="546">
        <v>890</v>
      </c>
      <c r="B923" s="547" t="s">
        <v>5491</v>
      </c>
      <c r="C923" s="653" t="s">
        <v>1802</v>
      </c>
      <c r="D923" s="654" t="s">
        <v>5828</v>
      </c>
      <c r="E923" s="420" t="s">
        <v>22</v>
      </c>
      <c r="F923" s="571">
        <v>70</v>
      </c>
      <c r="G923" s="408" t="str">
        <f t="shared" si="15"/>
        <v>Khá</v>
      </c>
      <c r="H923" s="659"/>
    </row>
    <row r="924" spans="1:8" s="8" customFormat="1" x14ac:dyDescent="0.25">
      <c r="A924" s="546">
        <v>891</v>
      </c>
      <c r="B924" s="547" t="s">
        <v>5492</v>
      </c>
      <c r="C924" s="653" t="s">
        <v>1803</v>
      </c>
      <c r="D924" s="654" t="s">
        <v>1804</v>
      </c>
      <c r="E924" s="420" t="s">
        <v>170</v>
      </c>
      <c r="F924" s="571">
        <v>95</v>
      </c>
      <c r="G924" s="408" t="str">
        <f t="shared" si="15"/>
        <v>Xuất sắc</v>
      </c>
      <c r="H924" s="659"/>
    </row>
    <row r="925" spans="1:8" s="8" customFormat="1" x14ac:dyDescent="0.25">
      <c r="A925" s="546">
        <v>892</v>
      </c>
      <c r="B925" s="547" t="s">
        <v>5493</v>
      </c>
      <c r="C925" s="653" t="s">
        <v>1805</v>
      </c>
      <c r="D925" s="654" t="s">
        <v>479</v>
      </c>
      <c r="E925" s="420" t="s">
        <v>170</v>
      </c>
      <c r="F925" s="571">
        <v>70</v>
      </c>
      <c r="G925" s="408" t="str">
        <f t="shared" si="15"/>
        <v>Khá</v>
      </c>
      <c r="H925" s="659"/>
    </row>
    <row r="926" spans="1:8" ht="15.6" customHeight="1" x14ac:dyDescent="0.25">
      <c r="A926" s="737">
        <v>893</v>
      </c>
      <c r="B926" s="747" t="s">
        <v>5494</v>
      </c>
      <c r="C926" s="748" t="s">
        <v>1806</v>
      </c>
      <c r="D926" s="749" t="s">
        <v>535</v>
      </c>
      <c r="E926" s="748" t="s">
        <v>170</v>
      </c>
      <c r="F926" s="747">
        <v>50</v>
      </c>
      <c r="G926" s="747" t="str">
        <f t="shared" si="15"/>
        <v>Trung bình</v>
      </c>
      <c r="H926" s="746" t="s">
        <v>73</v>
      </c>
    </row>
    <row r="927" spans="1:8" x14ac:dyDescent="0.25">
      <c r="A927" s="737">
        <v>894</v>
      </c>
      <c r="B927" s="744" t="s">
        <v>5495</v>
      </c>
      <c r="C927" s="750" t="s">
        <v>1807</v>
      </c>
      <c r="D927" s="733" t="s">
        <v>5829</v>
      </c>
      <c r="E927" s="729" t="s">
        <v>170</v>
      </c>
      <c r="F927" s="703">
        <v>79</v>
      </c>
      <c r="G927" s="730" t="str">
        <f t="shared" si="15"/>
        <v>Khá</v>
      </c>
      <c r="H927" s="745" t="s">
        <v>73</v>
      </c>
    </row>
    <row r="928" spans="1:8" s="8" customFormat="1" x14ac:dyDescent="0.25">
      <c r="A928" s="546">
        <v>895</v>
      </c>
      <c r="B928" s="547" t="s">
        <v>5496</v>
      </c>
      <c r="C928" s="662" t="s">
        <v>1808</v>
      </c>
      <c r="D928" s="654" t="s">
        <v>5830</v>
      </c>
      <c r="E928" s="420" t="s">
        <v>182</v>
      </c>
      <c r="F928" s="571">
        <v>82</v>
      </c>
      <c r="G928" s="408" t="str">
        <f t="shared" si="15"/>
        <v>Tốt</v>
      </c>
      <c r="H928" s="659"/>
    </row>
    <row r="929" spans="1:8" s="8" customFormat="1" x14ac:dyDescent="0.25">
      <c r="A929" s="546">
        <v>896</v>
      </c>
      <c r="B929" s="547" t="s">
        <v>5497</v>
      </c>
      <c r="C929" s="653" t="s">
        <v>1809</v>
      </c>
      <c r="D929" s="654" t="s">
        <v>5831</v>
      </c>
      <c r="E929" s="420" t="s">
        <v>182</v>
      </c>
      <c r="F929" s="571">
        <v>93</v>
      </c>
      <c r="G929" s="408" t="str">
        <f t="shared" si="15"/>
        <v>Xuất sắc</v>
      </c>
      <c r="H929" s="659"/>
    </row>
    <row r="930" spans="1:8" s="8" customFormat="1" x14ac:dyDescent="0.25">
      <c r="A930" s="546">
        <v>897</v>
      </c>
      <c r="B930" s="547" t="s">
        <v>5498</v>
      </c>
      <c r="C930" s="653" t="s">
        <v>1810</v>
      </c>
      <c r="D930" s="654" t="s">
        <v>1190</v>
      </c>
      <c r="E930" s="420" t="s">
        <v>26</v>
      </c>
      <c r="F930" s="421">
        <v>88</v>
      </c>
      <c r="G930" s="408" t="str">
        <f t="shared" si="15"/>
        <v>Tốt</v>
      </c>
      <c r="H930" s="655"/>
    </row>
    <row r="931" spans="1:8" s="8" customFormat="1" x14ac:dyDescent="0.25">
      <c r="A931" s="546">
        <v>898</v>
      </c>
      <c r="B931" s="547" t="s">
        <v>5499</v>
      </c>
      <c r="C931" s="653" t="s">
        <v>1811</v>
      </c>
      <c r="D931" s="654" t="s">
        <v>5832</v>
      </c>
      <c r="E931" s="420" t="s">
        <v>26</v>
      </c>
      <c r="F931" s="421">
        <v>80</v>
      </c>
      <c r="G931" s="408" t="str">
        <f t="shared" si="15"/>
        <v>Tốt</v>
      </c>
      <c r="H931" s="655"/>
    </row>
    <row r="932" spans="1:8" s="8" customFormat="1" x14ac:dyDescent="0.25">
      <c r="A932" s="546">
        <v>899</v>
      </c>
      <c r="B932" s="547" t="s">
        <v>5500</v>
      </c>
      <c r="C932" s="653" t="s">
        <v>1812</v>
      </c>
      <c r="D932" s="654" t="s">
        <v>5833</v>
      </c>
      <c r="E932" s="420" t="s">
        <v>26</v>
      </c>
      <c r="F932" s="421">
        <v>85</v>
      </c>
      <c r="G932" s="408" t="str">
        <f t="shared" si="15"/>
        <v>Tốt</v>
      </c>
      <c r="H932" s="655"/>
    </row>
    <row r="933" spans="1:8" s="8" customFormat="1" x14ac:dyDescent="0.25">
      <c r="A933" s="546">
        <v>900</v>
      </c>
      <c r="B933" s="547" t="s">
        <v>5501</v>
      </c>
      <c r="C933" s="653" t="s">
        <v>1813</v>
      </c>
      <c r="D933" s="654" t="s">
        <v>5677</v>
      </c>
      <c r="E933" s="420" t="s">
        <v>156</v>
      </c>
      <c r="F933" s="421">
        <v>75</v>
      </c>
      <c r="G933" s="408" t="str">
        <f t="shared" si="15"/>
        <v>Khá</v>
      </c>
      <c r="H933" s="655"/>
    </row>
    <row r="934" spans="1:8" s="8" customFormat="1" x14ac:dyDescent="0.25">
      <c r="A934" s="546">
        <v>901</v>
      </c>
      <c r="B934" s="547" t="s">
        <v>5502</v>
      </c>
      <c r="C934" s="653" t="s">
        <v>1814</v>
      </c>
      <c r="D934" s="654" t="s">
        <v>5834</v>
      </c>
      <c r="E934" s="420" t="s">
        <v>212</v>
      </c>
      <c r="F934" s="421">
        <v>82</v>
      </c>
      <c r="G934" s="408" t="str">
        <f t="shared" si="15"/>
        <v>Tốt</v>
      </c>
      <c r="H934" s="659"/>
    </row>
    <row r="935" spans="1:8" s="8" customFormat="1" x14ac:dyDescent="0.25">
      <c r="A935" s="546">
        <v>902</v>
      </c>
      <c r="B935" s="547" t="s">
        <v>5503</v>
      </c>
      <c r="C935" s="653" t="s">
        <v>1815</v>
      </c>
      <c r="D935" s="654" t="s">
        <v>5835</v>
      </c>
      <c r="E935" s="420" t="s">
        <v>9</v>
      </c>
      <c r="F935" s="611">
        <v>90</v>
      </c>
      <c r="G935" s="408" t="str">
        <f t="shared" si="15"/>
        <v>Xuất sắc</v>
      </c>
      <c r="H935" s="655"/>
    </row>
    <row r="936" spans="1:8" s="8" customFormat="1" x14ac:dyDescent="0.25">
      <c r="A936" s="546">
        <v>903</v>
      </c>
      <c r="B936" s="547" t="s">
        <v>5504</v>
      </c>
      <c r="C936" s="653" t="s">
        <v>1816</v>
      </c>
      <c r="D936" s="654" t="s">
        <v>5836</v>
      </c>
      <c r="E936" s="420" t="s">
        <v>10</v>
      </c>
      <c r="F936" s="611">
        <v>82</v>
      </c>
      <c r="G936" s="408" t="str">
        <f t="shared" si="15"/>
        <v>Tốt</v>
      </c>
      <c r="H936" s="655"/>
    </row>
    <row r="937" spans="1:8" x14ac:dyDescent="0.25">
      <c r="A937" s="737">
        <v>904</v>
      </c>
      <c r="B937" s="744" t="s">
        <v>5505</v>
      </c>
      <c r="C937" s="706" t="s">
        <v>1817</v>
      </c>
      <c r="D937" s="733" t="s">
        <v>5837</v>
      </c>
      <c r="E937" s="729" t="s">
        <v>1819</v>
      </c>
      <c r="F937" s="700">
        <v>79</v>
      </c>
      <c r="G937" s="730" t="str">
        <f t="shared" si="15"/>
        <v>Khá</v>
      </c>
      <c r="H937" s="746" t="s">
        <v>73</v>
      </c>
    </row>
    <row r="938" spans="1:8" x14ac:dyDescent="0.25">
      <c r="A938" s="737">
        <v>905</v>
      </c>
      <c r="B938" s="744" t="s">
        <v>5506</v>
      </c>
      <c r="C938" s="706" t="s">
        <v>1820</v>
      </c>
      <c r="D938" s="733" t="s">
        <v>5838</v>
      </c>
      <c r="E938" s="729" t="s">
        <v>11</v>
      </c>
      <c r="F938" s="700">
        <v>94</v>
      </c>
      <c r="G938" s="730" t="str">
        <f t="shared" si="15"/>
        <v>Xuất sắc</v>
      </c>
      <c r="H938" s="746"/>
    </row>
    <row r="939" spans="1:8" x14ac:dyDescent="0.25">
      <c r="A939" s="737">
        <v>906</v>
      </c>
      <c r="B939" s="751" t="s">
        <v>5507</v>
      </c>
      <c r="C939" s="752" t="s">
        <v>1821</v>
      </c>
      <c r="D939" s="713" t="s">
        <v>574</v>
      </c>
      <c r="E939" s="753" t="s">
        <v>88</v>
      </c>
      <c r="F939" s="698">
        <v>96</v>
      </c>
      <c r="G939" s="730" t="str">
        <f t="shared" si="15"/>
        <v>Xuất sắc</v>
      </c>
      <c r="H939" s="754"/>
    </row>
    <row r="940" spans="1:8" x14ac:dyDescent="0.25">
      <c r="A940" s="737">
        <v>907</v>
      </c>
      <c r="B940" s="744" t="s">
        <v>5508</v>
      </c>
      <c r="C940" s="706" t="s">
        <v>1822</v>
      </c>
      <c r="D940" s="733" t="s">
        <v>5839</v>
      </c>
      <c r="E940" s="729" t="s">
        <v>62</v>
      </c>
      <c r="F940" s="700">
        <v>65</v>
      </c>
      <c r="G940" s="730" t="str">
        <f t="shared" si="15"/>
        <v>Khá</v>
      </c>
      <c r="H940" s="746"/>
    </row>
    <row r="941" spans="1:8" x14ac:dyDescent="0.25">
      <c r="A941" s="737">
        <v>908</v>
      </c>
      <c r="B941" s="744" t="s">
        <v>5509</v>
      </c>
      <c r="C941" s="706" t="s">
        <v>1824</v>
      </c>
      <c r="D941" s="733" t="s">
        <v>5840</v>
      </c>
      <c r="E941" s="729" t="s">
        <v>64</v>
      </c>
      <c r="F941" s="700">
        <v>99</v>
      </c>
      <c r="G941" s="730" t="str">
        <f t="shared" si="15"/>
        <v>Xuất sắc</v>
      </c>
      <c r="H941" s="746"/>
    </row>
    <row r="942" spans="1:8" ht="16.899999999999999" customHeight="1" x14ac:dyDescent="0.25">
      <c r="A942" s="737">
        <v>909</v>
      </c>
      <c r="B942" s="747" t="s">
        <v>5510</v>
      </c>
      <c r="C942" s="748" t="s">
        <v>1826</v>
      </c>
      <c r="D942" s="749" t="s">
        <v>5841</v>
      </c>
      <c r="E942" s="748" t="s">
        <v>1827</v>
      </c>
      <c r="F942" s="747">
        <v>50</v>
      </c>
      <c r="G942" s="747" t="str">
        <f t="shared" si="15"/>
        <v>Trung bình</v>
      </c>
      <c r="H942" s="754"/>
    </row>
    <row r="943" spans="1:8" x14ac:dyDescent="0.25">
      <c r="A943" s="737">
        <v>910</v>
      </c>
      <c r="B943" s="744" t="s">
        <v>5511</v>
      </c>
      <c r="C943" s="706" t="s">
        <v>1828</v>
      </c>
      <c r="D943" s="733" t="s">
        <v>390</v>
      </c>
      <c r="E943" s="729" t="s">
        <v>1830</v>
      </c>
      <c r="F943" s="700">
        <v>90</v>
      </c>
      <c r="G943" s="730" t="str">
        <f t="shared" si="15"/>
        <v>Xuất sắc</v>
      </c>
      <c r="H943" s="746"/>
    </row>
    <row r="944" spans="1:8" s="8" customFormat="1" ht="16.149999999999999" customHeight="1" x14ac:dyDescent="0.25">
      <c r="A944" s="546">
        <v>911</v>
      </c>
      <c r="B944" s="547" t="s">
        <v>5512</v>
      </c>
      <c r="C944" s="660" t="s">
        <v>1831</v>
      </c>
      <c r="D944" s="661" t="s">
        <v>3675</v>
      </c>
      <c r="E944" s="420" t="s">
        <v>136</v>
      </c>
      <c r="F944" s="611">
        <v>99</v>
      </c>
      <c r="G944" s="408" t="str">
        <f t="shared" si="15"/>
        <v>Xuất sắc</v>
      </c>
      <c r="H944" s="655"/>
    </row>
    <row r="945" spans="1:8" s="8" customFormat="1" x14ac:dyDescent="0.25">
      <c r="A945" s="546">
        <v>912</v>
      </c>
      <c r="B945" s="547" t="s">
        <v>5513</v>
      </c>
      <c r="C945" s="653" t="s">
        <v>1832</v>
      </c>
      <c r="D945" s="654" t="s">
        <v>216</v>
      </c>
      <c r="E945" s="420" t="s">
        <v>66</v>
      </c>
      <c r="F945" s="611">
        <v>90</v>
      </c>
      <c r="G945" s="408" t="str">
        <f t="shared" ref="G945:G1009" si="16">IF(F945&gt;=90,"Xuất sắc",IF(F945&gt;=80,"Tốt",IF(F945&gt;=65,"Khá",IF(F945&gt;=50,"Trung bình",IF(F945&gt;=35,"Yếu","Kém")))))</f>
        <v>Xuất sắc</v>
      </c>
      <c r="H945" s="655"/>
    </row>
    <row r="946" spans="1:8" s="8" customFormat="1" x14ac:dyDescent="0.25">
      <c r="A946" s="546">
        <v>913</v>
      </c>
      <c r="B946" s="547" t="s">
        <v>5514</v>
      </c>
      <c r="C946" s="653" t="s">
        <v>1833</v>
      </c>
      <c r="D946" s="654" t="s">
        <v>5825</v>
      </c>
      <c r="E946" s="420" t="s">
        <v>66</v>
      </c>
      <c r="F946" s="611">
        <v>90</v>
      </c>
      <c r="G946" s="408" t="str">
        <f t="shared" si="16"/>
        <v>Xuất sắc</v>
      </c>
      <c r="H946" s="655"/>
    </row>
    <row r="947" spans="1:8" s="8" customFormat="1" x14ac:dyDescent="0.25">
      <c r="A947" s="546">
        <v>914</v>
      </c>
      <c r="B947" s="547" t="s">
        <v>5515</v>
      </c>
      <c r="C947" s="663" t="s">
        <v>1834</v>
      </c>
      <c r="D947" s="654" t="s">
        <v>5842</v>
      </c>
      <c r="E947" s="420" t="s">
        <v>66</v>
      </c>
      <c r="F947" s="611">
        <v>80</v>
      </c>
      <c r="G947" s="408" t="str">
        <f t="shared" si="16"/>
        <v>Tốt</v>
      </c>
      <c r="H947" s="655"/>
    </row>
    <row r="948" spans="1:8" s="8" customFormat="1" x14ac:dyDescent="0.25">
      <c r="A948" s="546">
        <v>915</v>
      </c>
      <c r="B948" s="547" t="s">
        <v>5516</v>
      </c>
      <c r="C948" s="653" t="s">
        <v>1835</v>
      </c>
      <c r="D948" s="654" t="s">
        <v>5843</v>
      </c>
      <c r="E948" s="420" t="s">
        <v>12</v>
      </c>
      <c r="F948" s="611">
        <v>91</v>
      </c>
      <c r="G948" s="408" t="str">
        <f t="shared" si="16"/>
        <v>Xuất sắc</v>
      </c>
      <c r="H948" s="655"/>
    </row>
    <row r="949" spans="1:8" s="8" customFormat="1" x14ac:dyDescent="0.25">
      <c r="A949" s="546">
        <v>916</v>
      </c>
      <c r="B949" s="547" t="s">
        <v>5517</v>
      </c>
      <c r="C949" s="653" t="s">
        <v>1836</v>
      </c>
      <c r="D949" s="654" t="s">
        <v>5844</v>
      </c>
      <c r="E949" s="420" t="s">
        <v>12</v>
      </c>
      <c r="F949" s="611">
        <v>97</v>
      </c>
      <c r="G949" s="408" t="str">
        <f t="shared" si="16"/>
        <v>Xuất sắc</v>
      </c>
      <c r="H949" s="655"/>
    </row>
    <row r="950" spans="1:8" s="8" customFormat="1" x14ac:dyDescent="0.25">
      <c r="A950" s="546">
        <v>917</v>
      </c>
      <c r="B950" s="547" t="s">
        <v>5518</v>
      </c>
      <c r="C950" s="653" t="s">
        <v>1837</v>
      </c>
      <c r="D950" s="654" t="s">
        <v>13</v>
      </c>
      <c r="E950" s="420" t="s">
        <v>12</v>
      </c>
      <c r="F950" s="611">
        <v>82</v>
      </c>
      <c r="G950" s="408" t="str">
        <f t="shared" si="16"/>
        <v>Tốt</v>
      </c>
      <c r="H950" s="655"/>
    </row>
    <row r="951" spans="1:8" s="8" customFormat="1" x14ac:dyDescent="0.25">
      <c r="A951" s="546">
        <v>918</v>
      </c>
      <c r="B951" s="547" t="s">
        <v>5519</v>
      </c>
      <c r="C951" s="653" t="s">
        <v>5845</v>
      </c>
      <c r="D951" s="654" t="s">
        <v>5846</v>
      </c>
      <c r="E951" s="420" t="s">
        <v>1838</v>
      </c>
      <c r="F951" s="611">
        <v>82</v>
      </c>
      <c r="G951" s="408" t="str">
        <f t="shared" si="16"/>
        <v>Tốt</v>
      </c>
      <c r="H951" s="655"/>
    </row>
    <row r="952" spans="1:8" s="8" customFormat="1" x14ac:dyDescent="0.25">
      <c r="A952" s="546">
        <v>919</v>
      </c>
      <c r="B952" s="547" t="s">
        <v>5520</v>
      </c>
      <c r="C952" s="653" t="s">
        <v>1839</v>
      </c>
      <c r="D952" s="654" t="s">
        <v>5847</v>
      </c>
      <c r="E952" s="420" t="s">
        <v>28</v>
      </c>
      <c r="F952" s="611">
        <v>98</v>
      </c>
      <c r="G952" s="408" t="str">
        <f t="shared" si="16"/>
        <v>Xuất sắc</v>
      </c>
      <c r="H952" s="655"/>
    </row>
    <row r="953" spans="1:8" s="8" customFormat="1" x14ac:dyDescent="0.25">
      <c r="A953" s="546">
        <v>920</v>
      </c>
      <c r="B953" s="547">
        <v>73</v>
      </c>
      <c r="C953" s="653" t="s">
        <v>1868</v>
      </c>
      <c r="D953" s="654" t="s">
        <v>13</v>
      </c>
      <c r="E953" s="420" t="s">
        <v>151</v>
      </c>
      <c r="F953" s="611">
        <v>30</v>
      </c>
      <c r="G953" s="408" t="str">
        <f t="shared" si="16"/>
        <v>Kém</v>
      </c>
      <c r="H953" s="655" t="s">
        <v>2219</v>
      </c>
    </row>
    <row r="954" spans="1:8" s="8" customFormat="1" x14ac:dyDescent="0.25">
      <c r="B954" s="664"/>
      <c r="C954" s="590" t="s">
        <v>5848</v>
      </c>
      <c r="D954" s="546"/>
      <c r="E954" s="588"/>
      <c r="F954" s="545"/>
      <c r="G954" s="545"/>
      <c r="H954" s="645"/>
    </row>
    <row r="955" spans="1:8" s="8" customFormat="1" x14ac:dyDescent="0.25">
      <c r="A955" s="546">
        <v>921</v>
      </c>
      <c r="B955" s="665">
        <v>1</v>
      </c>
      <c r="C955" s="666" t="s">
        <v>1840</v>
      </c>
      <c r="D955" s="665" t="s">
        <v>1841</v>
      </c>
      <c r="E955" s="665" t="s">
        <v>34</v>
      </c>
      <c r="F955" s="568">
        <v>80</v>
      </c>
      <c r="G955" s="408" t="str">
        <f t="shared" si="16"/>
        <v>Tốt</v>
      </c>
      <c r="H955" s="667"/>
    </row>
    <row r="956" spans="1:8" s="8" customFormat="1" x14ac:dyDescent="0.25">
      <c r="A956" s="546">
        <v>922</v>
      </c>
      <c r="B956" s="665">
        <v>2</v>
      </c>
      <c r="C956" s="666" t="s">
        <v>1842</v>
      </c>
      <c r="D956" s="665" t="s">
        <v>1843</v>
      </c>
      <c r="E956" s="665" t="s">
        <v>34</v>
      </c>
      <c r="F956" s="568">
        <v>85</v>
      </c>
      <c r="G956" s="408" t="str">
        <f t="shared" si="16"/>
        <v>Tốt</v>
      </c>
      <c r="H956" s="667"/>
    </row>
    <row r="957" spans="1:8" s="8" customFormat="1" x14ac:dyDescent="0.25">
      <c r="A957" s="546">
        <v>923</v>
      </c>
      <c r="B957" s="665">
        <v>3</v>
      </c>
      <c r="C957" s="666" t="s">
        <v>1844</v>
      </c>
      <c r="D957" s="665" t="s">
        <v>132</v>
      </c>
      <c r="E957" s="665" t="s">
        <v>34</v>
      </c>
      <c r="F957" s="568">
        <v>86</v>
      </c>
      <c r="G957" s="408" t="str">
        <f t="shared" si="16"/>
        <v>Tốt</v>
      </c>
      <c r="H957" s="667"/>
    </row>
    <row r="958" spans="1:8" s="8" customFormat="1" x14ac:dyDescent="0.25">
      <c r="A958" s="546">
        <v>924</v>
      </c>
      <c r="B958" s="665">
        <v>4</v>
      </c>
      <c r="C958" s="666" t="s">
        <v>1845</v>
      </c>
      <c r="D958" s="665" t="s">
        <v>74</v>
      </c>
      <c r="E958" s="665" t="s">
        <v>34</v>
      </c>
      <c r="F958" s="568">
        <v>86</v>
      </c>
      <c r="G958" s="408" t="str">
        <f t="shared" si="16"/>
        <v>Tốt</v>
      </c>
      <c r="H958" s="667"/>
    </row>
    <row r="959" spans="1:8" s="8" customFormat="1" x14ac:dyDescent="0.25">
      <c r="A959" s="546">
        <v>925</v>
      </c>
      <c r="B959" s="665">
        <v>5</v>
      </c>
      <c r="C959" s="666" t="s">
        <v>1846</v>
      </c>
      <c r="D959" s="665" t="s">
        <v>196</v>
      </c>
      <c r="E959" s="665" t="s">
        <v>34</v>
      </c>
      <c r="F959" s="568">
        <v>75</v>
      </c>
      <c r="G959" s="408" t="str">
        <f t="shared" si="16"/>
        <v>Khá</v>
      </c>
      <c r="H959" s="667"/>
    </row>
    <row r="960" spans="1:8" s="8" customFormat="1" x14ac:dyDescent="0.25">
      <c r="A960" s="546">
        <v>926</v>
      </c>
      <c r="B960" s="665">
        <v>6</v>
      </c>
      <c r="C960" s="666" t="s">
        <v>1847</v>
      </c>
      <c r="D960" s="665" t="s">
        <v>177</v>
      </c>
      <c r="E960" s="665" t="s">
        <v>34</v>
      </c>
      <c r="F960" s="568">
        <v>80</v>
      </c>
      <c r="G960" s="408" t="str">
        <f t="shared" si="16"/>
        <v>Tốt</v>
      </c>
      <c r="H960" s="668"/>
    </row>
    <row r="961" spans="1:8" s="8" customFormat="1" x14ac:dyDescent="0.25">
      <c r="A961" s="546">
        <v>927</v>
      </c>
      <c r="B961" s="665">
        <v>7</v>
      </c>
      <c r="C961" s="666" t="s">
        <v>1848</v>
      </c>
      <c r="D961" s="665" t="s">
        <v>1849</v>
      </c>
      <c r="E961" s="665" t="s">
        <v>34</v>
      </c>
      <c r="F961" s="568">
        <v>80</v>
      </c>
      <c r="G961" s="408" t="str">
        <f t="shared" si="16"/>
        <v>Tốt</v>
      </c>
      <c r="H961" s="667"/>
    </row>
    <row r="962" spans="1:8" s="8" customFormat="1" x14ac:dyDescent="0.25">
      <c r="A962" s="546">
        <v>928</v>
      </c>
      <c r="B962" s="665">
        <v>8</v>
      </c>
      <c r="C962" s="666" t="s">
        <v>1850</v>
      </c>
      <c r="D962" s="665" t="s">
        <v>1851</v>
      </c>
      <c r="E962" s="665" t="s">
        <v>147</v>
      </c>
      <c r="F962" s="568">
        <v>81</v>
      </c>
      <c r="G962" s="408" t="str">
        <f t="shared" si="16"/>
        <v>Tốt</v>
      </c>
      <c r="H962" s="667"/>
    </row>
    <row r="963" spans="1:8" s="8" customFormat="1" x14ac:dyDescent="0.25">
      <c r="A963" s="546">
        <v>929</v>
      </c>
      <c r="B963" s="665">
        <v>9</v>
      </c>
      <c r="C963" s="666" t="s">
        <v>1852</v>
      </c>
      <c r="D963" s="665" t="s">
        <v>18</v>
      </c>
      <c r="E963" s="665" t="s">
        <v>252</v>
      </c>
      <c r="F963" s="568">
        <v>95</v>
      </c>
      <c r="G963" s="408" t="str">
        <f t="shared" si="16"/>
        <v>Xuất sắc</v>
      </c>
      <c r="H963" s="668"/>
    </row>
    <row r="964" spans="1:8" s="8" customFormat="1" x14ac:dyDescent="0.25">
      <c r="A964" s="546">
        <v>930</v>
      </c>
      <c r="B964" s="665">
        <v>10</v>
      </c>
      <c r="C964" s="666" t="s">
        <v>1853</v>
      </c>
      <c r="D964" s="665" t="s">
        <v>18</v>
      </c>
      <c r="E964" s="665" t="s">
        <v>252</v>
      </c>
      <c r="F964" s="568">
        <v>88</v>
      </c>
      <c r="G964" s="408" t="str">
        <f t="shared" si="16"/>
        <v>Tốt</v>
      </c>
      <c r="H964" s="667"/>
    </row>
    <row r="965" spans="1:8" s="8" customFormat="1" x14ac:dyDescent="0.25">
      <c r="A965" s="546">
        <v>931</v>
      </c>
      <c r="B965" s="665">
        <v>11</v>
      </c>
      <c r="C965" s="666" t="s">
        <v>1854</v>
      </c>
      <c r="D965" s="665" t="s">
        <v>286</v>
      </c>
      <c r="E965" s="665" t="s">
        <v>6</v>
      </c>
      <c r="F965" s="568">
        <v>84</v>
      </c>
      <c r="G965" s="408" t="str">
        <f t="shared" si="16"/>
        <v>Tốt</v>
      </c>
      <c r="H965" s="667"/>
    </row>
    <row r="966" spans="1:8" s="8" customFormat="1" x14ac:dyDescent="0.25">
      <c r="A966" s="546">
        <v>932</v>
      </c>
      <c r="B966" s="665">
        <v>12</v>
      </c>
      <c r="C966" s="666" t="s">
        <v>1855</v>
      </c>
      <c r="D966" s="665" t="s">
        <v>1856</v>
      </c>
      <c r="E966" s="665" t="s">
        <v>278</v>
      </c>
      <c r="F966" s="568">
        <v>91</v>
      </c>
      <c r="G966" s="408" t="str">
        <f t="shared" si="16"/>
        <v>Xuất sắc</v>
      </c>
      <c r="H966" s="667"/>
    </row>
    <row r="967" spans="1:8" s="8" customFormat="1" x14ac:dyDescent="0.25">
      <c r="A967" s="546">
        <v>933</v>
      </c>
      <c r="B967" s="665">
        <v>13</v>
      </c>
      <c r="C967" s="669" t="s">
        <v>1857</v>
      </c>
      <c r="D967" s="665" t="s">
        <v>173</v>
      </c>
      <c r="E967" s="665" t="s">
        <v>1858</v>
      </c>
      <c r="F967" s="568">
        <v>0</v>
      </c>
      <c r="G967" s="408" t="str">
        <f t="shared" si="16"/>
        <v>Kém</v>
      </c>
      <c r="H967" s="655" t="s">
        <v>2219</v>
      </c>
    </row>
    <row r="968" spans="1:8" s="8" customFormat="1" x14ac:dyDescent="0.25">
      <c r="A968" s="546">
        <v>934</v>
      </c>
      <c r="B968" s="665">
        <v>14</v>
      </c>
      <c r="C968" s="666" t="s">
        <v>1859</v>
      </c>
      <c r="D968" s="665" t="s">
        <v>69</v>
      </c>
      <c r="E968" s="665" t="s">
        <v>217</v>
      </c>
      <c r="F968" s="568">
        <v>80</v>
      </c>
      <c r="G968" s="408" t="str">
        <f t="shared" si="16"/>
        <v>Tốt</v>
      </c>
      <c r="H968" s="667"/>
    </row>
    <row r="969" spans="1:8" s="8" customFormat="1" x14ac:dyDescent="0.25">
      <c r="A969" s="546">
        <v>935</v>
      </c>
      <c r="B969" s="665">
        <v>15</v>
      </c>
      <c r="C969" s="666" t="s">
        <v>1860</v>
      </c>
      <c r="D969" s="665" t="s">
        <v>215</v>
      </c>
      <c r="E969" s="665" t="s">
        <v>217</v>
      </c>
      <c r="F969" s="568">
        <v>83</v>
      </c>
      <c r="G969" s="408" t="str">
        <f t="shared" si="16"/>
        <v>Tốt</v>
      </c>
      <c r="H969" s="668"/>
    </row>
    <row r="970" spans="1:8" s="8" customFormat="1" x14ac:dyDescent="0.25">
      <c r="A970" s="546">
        <v>936</v>
      </c>
      <c r="B970" s="665">
        <v>16</v>
      </c>
      <c r="C970" s="666" t="s">
        <v>1861</v>
      </c>
      <c r="D970" s="665" t="s">
        <v>571</v>
      </c>
      <c r="E970" s="665" t="s">
        <v>229</v>
      </c>
      <c r="F970" s="568">
        <v>82</v>
      </c>
      <c r="G970" s="408" t="str">
        <f t="shared" si="16"/>
        <v>Tốt</v>
      </c>
      <c r="H970" s="667"/>
    </row>
    <row r="971" spans="1:8" s="8" customFormat="1" x14ac:dyDescent="0.25">
      <c r="A971" s="546">
        <v>937</v>
      </c>
      <c r="B971" s="665">
        <v>17</v>
      </c>
      <c r="C971" s="666" t="s">
        <v>1862</v>
      </c>
      <c r="D971" s="665" t="s">
        <v>44</v>
      </c>
      <c r="E971" s="665" t="s">
        <v>27</v>
      </c>
      <c r="F971" s="568">
        <v>97</v>
      </c>
      <c r="G971" s="408" t="str">
        <f t="shared" si="16"/>
        <v>Xuất sắc</v>
      </c>
      <c r="H971" s="667"/>
    </row>
    <row r="972" spans="1:8" s="8" customFormat="1" x14ac:dyDescent="0.25">
      <c r="A972" s="546">
        <v>938</v>
      </c>
      <c r="B972" s="665">
        <v>18</v>
      </c>
      <c r="C972" s="666" t="s">
        <v>1863</v>
      </c>
      <c r="D972" s="665" t="s">
        <v>454</v>
      </c>
      <c r="E972" s="665" t="s">
        <v>219</v>
      </c>
      <c r="F972" s="568">
        <v>86</v>
      </c>
      <c r="G972" s="408" t="str">
        <f t="shared" si="16"/>
        <v>Tốt</v>
      </c>
      <c r="H972" s="667"/>
    </row>
    <row r="973" spans="1:8" s="8" customFormat="1" x14ac:dyDescent="0.25">
      <c r="A973" s="546">
        <v>939</v>
      </c>
      <c r="B973" s="665">
        <v>19</v>
      </c>
      <c r="C973" s="666" t="s">
        <v>1864</v>
      </c>
      <c r="D973" s="665" t="s">
        <v>120</v>
      </c>
      <c r="E973" s="665" t="s">
        <v>14</v>
      </c>
      <c r="F973" s="568">
        <v>89</v>
      </c>
      <c r="G973" s="408" t="str">
        <f t="shared" si="16"/>
        <v>Tốt</v>
      </c>
      <c r="H973" s="667"/>
    </row>
    <row r="974" spans="1:8" s="8" customFormat="1" x14ac:dyDescent="0.25">
      <c r="A974" s="546">
        <v>940</v>
      </c>
      <c r="B974" s="665">
        <v>20</v>
      </c>
      <c r="C974" s="666" t="s">
        <v>1865</v>
      </c>
      <c r="D974" s="665" t="s">
        <v>240</v>
      </c>
      <c r="E974" s="665" t="s">
        <v>14</v>
      </c>
      <c r="F974" s="568">
        <v>75</v>
      </c>
      <c r="G974" s="408" t="str">
        <f t="shared" si="16"/>
        <v>Khá</v>
      </c>
      <c r="H974" s="667"/>
    </row>
    <row r="975" spans="1:8" s="8" customFormat="1" x14ac:dyDescent="0.25">
      <c r="A975" s="546">
        <v>941</v>
      </c>
      <c r="B975" s="665">
        <v>21</v>
      </c>
      <c r="C975" s="666" t="s">
        <v>1866</v>
      </c>
      <c r="D975" s="665" t="s">
        <v>1867</v>
      </c>
      <c r="E975" s="665" t="s">
        <v>42</v>
      </c>
      <c r="F975" s="568">
        <v>80</v>
      </c>
      <c r="G975" s="408" t="str">
        <f t="shared" si="16"/>
        <v>Tốt</v>
      </c>
      <c r="H975" s="667"/>
    </row>
    <row r="976" spans="1:8" s="8" customFormat="1" x14ac:dyDescent="0.25">
      <c r="A976" s="546">
        <v>942</v>
      </c>
      <c r="B976" s="665">
        <v>22</v>
      </c>
      <c r="C976" s="666" t="s">
        <v>1869</v>
      </c>
      <c r="D976" s="665" t="s">
        <v>276</v>
      </c>
      <c r="E976" s="665" t="s">
        <v>43</v>
      </c>
      <c r="F976" s="568">
        <v>84</v>
      </c>
      <c r="G976" s="408" t="str">
        <f t="shared" si="16"/>
        <v>Tốt</v>
      </c>
      <c r="H976" s="667"/>
    </row>
    <row r="977" spans="1:8" s="8" customFormat="1" x14ac:dyDescent="0.25">
      <c r="A977" s="546">
        <v>943</v>
      </c>
      <c r="B977" s="665">
        <v>23</v>
      </c>
      <c r="C977" s="666" t="s">
        <v>1870</v>
      </c>
      <c r="D977" s="665" t="s">
        <v>55</v>
      </c>
      <c r="E977" s="665" t="s">
        <v>47</v>
      </c>
      <c r="F977" s="568">
        <v>75</v>
      </c>
      <c r="G977" s="408" t="str">
        <f t="shared" si="16"/>
        <v>Khá</v>
      </c>
      <c r="H977" s="667"/>
    </row>
    <row r="978" spans="1:8" s="8" customFormat="1" x14ac:dyDescent="0.25">
      <c r="A978" s="546">
        <v>944</v>
      </c>
      <c r="B978" s="665">
        <v>24</v>
      </c>
      <c r="C978" s="666" t="s">
        <v>1871</v>
      </c>
      <c r="D978" s="665" t="s">
        <v>778</v>
      </c>
      <c r="E978" s="665" t="s">
        <v>15</v>
      </c>
      <c r="F978" s="569">
        <v>80</v>
      </c>
      <c r="G978" s="408" t="str">
        <f t="shared" si="16"/>
        <v>Tốt</v>
      </c>
      <c r="H978" s="668"/>
    </row>
    <row r="979" spans="1:8" s="8" customFormat="1" x14ac:dyDescent="0.25">
      <c r="A979" s="546">
        <v>945</v>
      </c>
      <c r="B979" s="665">
        <v>25</v>
      </c>
      <c r="C979" s="666" t="s">
        <v>1872</v>
      </c>
      <c r="D979" s="665" t="s">
        <v>1873</v>
      </c>
      <c r="E979" s="665" t="s">
        <v>15</v>
      </c>
      <c r="F979" s="569">
        <v>88</v>
      </c>
      <c r="G979" s="408" t="str">
        <f t="shared" si="16"/>
        <v>Tốt</v>
      </c>
      <c r="H979" s="668"/>
    </row>
    <row r="980" spans="1:8" s="8" customFormat="1" x14ac:dyDescent="0.25">
      <c r="A980" s="546">
        <v>946</v>
      </c>
      <c r="B980" s="665">
        <v>26</v>
      </c>
      <c r="C980" s="666" t="s">
        <v>1874</v>
      </c>
      <c r="D980" s="665" t="s">
        <v>150</v>
      </c>
      <c r="E980" s="665" t="s">
        <v>49</v>
      </c>
      <c r="F980" s="569">
        <v>70</v>
      </c>
      <c r="G980" s="408" t="str">
        <f t="shared" si="16"/>
        <v>Khá</v>
      </c>
      <c r="H980" s="668"/>
    </row>
    <row r="981" spans="1:8" s="8" customFormat="1" x14ac:dyDescent="0.25">
      <c r="A981" s="546">
        <v>947</v>
      </c>
      <c r="B981" s="665">
        <v>27</v>
      </c>
      <c r="C981" s="666" t="s">
        <v>1875</v>
      </c>
      <c r="D981" s="665" t="s">
        <v>1876</v>
      </c>
      <c r="E981" s="665" t="s">
        <v>20</v>
      </c>
      <c r="F981" s="569">
        <v>75</v>
      </c>
      <c r="G981" s="408" t="str">
        <f t="shared" si="16"/>
        <v>Khá</v>
      </c>
      <c r="H981" s="668"/>
    </row>
    <row r="982" spans="1:8" s="8" customFormat="1" x14ac:dyDescent="0.25">
      <c r="A982" s="546">
        <v>948</v>
      </c>
      <c r="B982" s="665">
        <v>28</v>
      </c>
      <c r="C982" s="666" t="s">
        <v>1877</v>
      </c>
      <c r="D982" s="665" t="s">
        <v>18</v>
      </c>
      <c r="E982" s="665" t="s">
        <v>1686</v>
      </c>
      <c r="F982" s="569">
        <v>75</v>
      </c>
      <c r="G982" s="408" t="str">
        <f t="shared" si="16"/>
        <v>Khá</v>
      </c>
      <c r="H982" s="668"/>
    </row>
    <row r="983" spans="1:8" s="8" customFormat="1" x14ac:dyDescent="0.25">
      <c r="A983" s="546">
        <v>949</v>
      </c>
      <c r="B983" s="665">
        <v>29</v>
      </c>
      <c r="C983" s="666" t="s">
        <v>1878</v>
      </c>
      <c r="D983" s="665" t="s">
        <v>143</v>
      </c>
      <c r="E983" s="665" t="s">
        <v>53</v>
      </c>
      <c r="F983" s="569">
        <v>65</v>
      </c>
      <c r="G983" s="408" t="str">
        <f t="shared" si="16"/>
        <v>Khá</v>
      </c>
      <c r="H983" s="667"/>
    </row>
    <row r="984" spans="1:8" s="8" customFormat="1" x14ac:dyDescent="0.25">
      <c r="A984" s="546">
        <v>950</v>
      </c>
      <c r="B984" s="665">
        <v>30</v>
      </c>
      <c r="C984" s="666" t="s">
        <v>1880</v>
      </c>
      <c r="D984" s="665" t="s">
        <v>1881</v>
      </c>
      <c r="E984" s="665" t="s">
        <v>21</v>
      </c>
      <c r="F984" s="569">
        <v>75</v>
      </c>
      <c r="G984" s="408" t="str">
        <f t="shared" si="16"/>
        <v>Khá</v>
      </c>
      <c r="H984" s="668"/>
    </row>
    <row r="985" spans="1:8" s="8" customFormat="1" x14ac:dyDescent="0.25">
      <c r="A985" s="546">
        <v>951</v>
      </c>
      <c r="B985" s="665">
        <v>31</v>
      </c>
      <c r="C985" s="666" t="s">
        <v>1882</v>
      </c>
      <c r="D985" s="665" t="s">
        <v>262</v>
      </c>
      <c r="E985" s="665" t="s">
        <v>21</v>
      </c>
      <c r="F985" s="569">
        <v>90</v>
      </c>
      <c r="G985" s="408" t="str">
        <f t="shared" si="16"/>
        <v>Xuất sắc</v>
      </c>
      <c r="H985" s="668"/>
    </row>
    <row r="986" spans="1:8" s="8" customFormat="1" x14ac:dyDescent="0.25">
      <c r="A986" s="546">
        <v>952</v>
      </c>
      <c r="B986" s="665">
        <v>32</v>
      </c>
      <c r="C986" s="666" t="s">
        <v>1883</v>
      </c>
      <c r="D986" s="665" t="s">
        <v>1884</v>
      </c>
      <c r="E986" s="665" t="s">
        <v>16</v>
      </c>
      <c r="F986" s="569">
        <v>72</v>
      </c>
      <c r="G986" s="408" t="str">
        <f t="shared" si="16"/>
        <v>Khá</v>
      </c>
      <c r="H986" s="668"/>
    </row>
    <row r="987" spans="1:8" s="8" customFormat="1" x14ac:dyDescent="0.25">
      <c r="A987" s="546">
        <v>953</v>
      </c>
      <c r="B987" s="665">
        <v>33</v>
      </c>
      <c r="C987" s="666" t="s">
        <v>1885</v>
      </c>
      <c r="D987" s="665" t="s">
        <v>340</v>
      </c>
      <c r="E987" s="665" t="s">
        <v>1160</v>
      </c>
      <c r="F987" s="569">
        <v>80</v>
      </c>
      <c r="G987" s="408" t="str">
        <f t="shared" si="16"/>
        <v>Tốt</v>
      </c>
      <c r="H987" s="668"/>
    </row>
    <row r="988" spans="1:8" s="8" customFormat="1" x14ac:dyDescent="0.25">
      <c r="A988" s="546">
        <v>954</v>
      </c>
      <c r="B988" s="665">
        <v>34</v>
      </c>
      <c r="C988" s="666" t="s">
        <v>1886</v>
      </c>
      <c r="D988" s="665" t="s">
        <v>1887</v>
      </c>
      <c r="E988" s="665" t="s">
        <v>266</v>
      </c>
      <c r="F988" s="569">
        <v>89</v>
      </c>
      <c r="G988" s="408" t="str">
        <f t="shared" si="16"/>
        <v>Tốt</v>
      </c>
      <c r="H988" s="668"/>
    </row>
    <row r="989" spans="1:8" s="8" customFormat="1" x14ac:dyDescent="0.25">
      <c r="A989" s="546">
        <v>955</v>
      </c>
      <c r="B989" s="665">
        <v>35</v>
      </c>
      <c r="C989" s="666" t="s">
        <v>1888</v>
      </c>
      <c r="D989" s="665" t="s">
        <v>1889</v>
      </c>
      <c r="E989" s="665" t="s">
        <v>111</v>
      </c>
      <c r="F989" s="569">
        <v>66</v>
      </c>
      <c r="G989" s="408" t="str">
        <f t="shared" si="16"/>
        <v>Khá</v>
      </c>
      <c r="H989" s="668"/>
    </row>
    <row r="990" spans="1:8" s="8" customFormat="1" x14ac:dyDescent="0.25">
      <c r="A990" s="546">
        <v>956</v>
      </c>
      <c r="B990" s="665">
        <v>36</v>
      </c>
      <c r="C990" s="666" t="s">
        <v>1890</v>
      </c>
      <c r="D990" s="665" t="s">
        <v>1891</v>
      </c>
      <c r="E990" s="665" t="s">
        <v>495</v>
      </c>
      <c r="F990" s="569">
        <v>76</v>
      </c>
      <c r="G990" s="408" t="str">
        <f t="shared" si="16"/>
        <v>Khá</v>
      </c>
      <c r="H990" s="668"/>
    </row>
    <row r="991" spans="1:8" s="8" customFormat="1" x14ac:dyDescent="0.25">
      <c r="A991" s="546">
        <v>957</v>
      </c>
      <c r="B991" s="665">
        <v>37</v>
      </c>
      <c r="C991" s="666" t="s">
        <v>1892</v>
      </c>
      <c r="D991" s="665" t="s">
        <v>18</v>
      </c>
      <c r="E991" s="665" t="s">
        <v>86</v>
      </c>
      <c r="F991" s="569">
        <v>80</v>
      </c>
      <c r="G991" s="408" t="str">
        <f t="shared" si="16"/>
        <v>Tốt</v>
      </c>
      <c r="H991" s="668"/>
    </row>
    <row r="992" spans="1:8" s="8" customFormat="1" x14ac:dyDescent="0.25">
      <c r="A992" s="546">
        <v>958</v>
      </c>
      <c r="B992" s="665">
        <v>38</v>
      </c>
      <c r="C992" s="666" t="s">
        <v>1893</v>
      </c>
      <c r="D992" s="665" t="s">
        <v>46</v>
      </c>
      <c r="E992" s="665" t="s">
        <v>1894</v>
      </c>
      <c r="F992" s="569">
        <v>89</v>
      </c>
      <c r="G992" s="408" t="str">
        <f t="shared" si="16"/>
        <v>Tốt</v>
      </c>
      <c r="H992" s="668"/>
    </row>
    <row r="993" spans="1:8" s="8" customFormat="1" x14ac:dyDescent="0.25">
      <c r="A993" s="546">
        <v>959</v>
      </c>
      <c r="B993" s="665">
        <v>39</v>
      </c>
      <c r="C993" s="666" t="s">
        <v>1895</v>
      </c>
      <c r="D993" s="665" t="s">
        <v>894</v>
      </c>
      <c r="E993" s="665" t="s">
        <v>22</v>
      </c>
      <c r="F993" s="569">
        <v>75</v>
      </c>
      <c r="G993" s="408" t="str">
        <f t="shared" si="16"/>
        <v>Khá</v>
      </c>
      <c r="H993" s="668"/>
    </row>
    <row r="994" spans="1:8" s="8" customFormat="1" x14ac:dyDescent="0.25">
      <c r="A994" s="546">
        <v>960</v>
      </c>
      <c r="B994" s="665">
        <v>40</v>
      </c>
      <c r="C994" s="666" t="s">
        <v>1896</v>
      </c>
      <c r="D994" s="665" t="s">
        <v>1897</v>
      </c>
      <c r="E994" s="665" t="s">
        <v>156</v>
      </c>
      <c r="F994" s="569">
        <v>85</v>
      </c>
      <c r="G994" s="408" t="str">
        <f t="shared" si="16"/>
        <v>Tốt</v>
      </c>
      <c r="H994" s="668"/>
    </row>
    <row r="995" spans="1:8" s="8" customFormat="1" x14ac:dyDescent="0.25">
      <c r="A995" s="546">
        <v>961</v>
      </c>
      <c r="B995" s="665">
        <v>41</v>
      </c>
      <c r="C995" s="666" t="s">
        <v>1898</v>
      </c>
      <c r="D995" s="665" t="s">
        <v>18</v>
      </c>
      <c r="E995" s="665" t="s">
        <v>9</v>
      </c>
      <c r="F995" s="569">
        <v>75</v>
      </c>
      <c r="G995" s="408" t="str">
        <f t="shared" si="16"/>
        <v>Khá</v>
      </c>
      <c r="H995" s="668"/>
    </row>
    <row r="996" spans="1:8" s="8" customFormat="1" x14ac:dyDescent="0.25">
      <c r="A996" s="546">
        <v>962</v>
      </c>
      <c r="B996" s="665">
        <v>42</v>
      </c>
      <c r="C996" s="666" t="s">
        <v>1899</v>
      </c>
      <c r="D996" s="665" t="s">
        <v>1900</v>
      </c>
      <c r="E996" s="665" t="s">
        <v>10</v>
      </c>
      <c r="F996" s="569">
        <v>89</v>
      </c>
      <c r="G996" s="408" t="str">
        <f t="shared" si="16"/>
        <v>Tốt</v>
      </c>
      <c r="H996" s="668"/>
    </row>
    <row r="997" spans="1:8" s="8" customFormat="1" x14ac:dyDescent="0.25">
      <c r="A997" s="546">
        <v>963</v>
      </c>
      <c r="B997" s="665">
        <v>43</v>
      </c>
      <c r="C997" s="666" t="s">
        <v>1901</v>
      </c>
      <c r="D997" s="665" t="s">
        <v>68</v>
      </c>
      <c r="E997" s="665" t="s">
        <v>11</v>
      </c>
      <c r="F997" s="569">
        <v>83</v>
      </c>
      <c r="G997" s="408" t="str">
        <f t="shared" si="16"/>
        <v>Tốt</v>
      </c>
      <c r="H997" s="668"/>
    </row>
    <row r="998" spans="1:8" s="8" customFormat="1" x14ac:dyDescent="0.25">
      <c r="A998" s="546">
        <v>964</v>
      </c>
      <c r="B998" s="665">
        <v>44</v>
      </c>
      <c r="C998" s="666" t="s">
        <v>1902</v>
      </c>
      <c r="D998" s="665" t="s">
        <v>1705</v>
      </c>
      <c r="E998" s="665" t="s">
        <v>133</v>
      </c>
      <c r="F998" s="569">
        <v>85</v>
      </c>
      <c r="G998" s="408" t="str">
        <f t="shared" si="16"/>
        <v>Tốt</v>
      </c>
      <c r="H998" s="668"/>
    </row>
    <row r="999" spans="1:8" s="8" customFormat="1" x14ac:dyDescent="0.25">
      <c r="A999" s="546">
        <v>965</v>
      </c>
      <c r="B999" s="665">
        <v>45</v>
      </c>
      <c r="C999" s="666" t="s">
        <v>1903</v>
      </c>
      <c r="D999" s="665" t="s">
        <v>1904</v>
      </c>
      <c r="E999" s="665" t="s">
        <v>62</v>
      </c>
      <c r="F999" s="569">
        <v>80</v>
      </c>
      <c r="G999" s="408" t="str">
        <f t="shared" si="16"/>
        <v>Tốt</v>
      </c>
      <c r="H999" s="668"/>
    </row>
    <row r="1000" spans="1:8" s="8" customFormat="1" x14ac:dyDescent="0.25">
      <c r="A1000" s="546">
        <v>966</v>
      </c>
      <c r="B1000" s="665">
        <v>46</v>
      </c>
      <c r="C1000" s="666" t="s">
        <v>1905</v>
      </c>
      <c r="D1000" s="665" t="s">
        <v>157</v>
      </c>
      <c r="E1000" s="665" t="s">
        <v>62</v>
      </c>
      <c r="F1000" s="569">
        <v>91</v>
      </c>
      <c r="G1000" s="408" t="str">
        <f t="shared" si="16"/>
        <v>Xuất sắc</v>
      </c>
      <c r="H1000" s="668"/>
    </row>
    <row r="1001" spans="1:8" s="8" customFormat="1" x14ac:dyDescent="0.25">
      <c r="A1001" s="546">
        <v>967</v>
      </c>
      <c r="B1001" s="665">
        <v>47</v>
      </c>
      <c r="C1001" s="666" t="s">
        <v>1906</v>
      </c>
      <c r="D1001" s="665" t="s">
        <v>1907</v>
      </c>
      <c r="E1001" s="665" t="s">
        <v>64</v>
      </c>
      <c r="F1001" s="569">
        <v>89</v>
      </c>
      <c r="G1001" s="408" t="str">
        <f t="shared" si="16"/>
        <v>Tốt</v>
      </c>
      <c r="H1001" s="668"/>
    </row>
    <row r="1002" spans="1:8" s="8" customFormat="1" x14ac:dyDescent="0.25">
      <c r="A1002" s="546">
        <v>968</v>
      </c>
      <c r="B1002" s="665">
        <v>48</v>
      </c>
      <c r="C1002" s="666" t="s">
        <v>1908</v>
      </c>
      <c r="D1002" s="665" t="s">
        <v>60</v>
      </c>
      <c r="E1002" s="665" t="s">
        <v>64</v>
      </c>
      <c r="F1002" s="569">
        <v>75</v>
      </c>
      <c r="G1002" s="408" t="str">
        <f t="shared" si="16"/>
        <v>Khá</v>
      </c>
      <c r="H1002" s="668"/>
    </row>
    <row r="1003" spans="1:8" s="8" customFormat="1" x14ac:dyDescent="0.25">
      <c r="A1003" s="546">
        <v>969</v>
      </c>
      <c r="B1003" s="665">
        <v>49</v>
      </c>
      <c r="C1003" s="666" t="s">
        <v>1909</v>
      </c>
      <c r="D1003" s="665" t="s">
        <v>1910</v>
      </c>
      <c r="E1003" s="665" t="s">
        <v>64</v>
      </c>
      <c r="F1003" s="569">
        <v>98</v>
      </c>
      <c r="G1003" s="408" t="str">
        <f t="shared" si="16"/>
        <v>Xuất sắc</v>
      </c>
      <c r="H1003" s="668"/>
    </row>
    <row r="1004" spans="1:8" s="8" customFormat="1" x14ac:dyDescent="0.25">
      <c r="A1004" s="546">
        <v>970</v>
      </c>
      <c r="B1004" s="665">
        <v>50</v>
      </c>
      <c r="C1004" s="666" t="s">
        <v>1911</v>
      </c>
      <c r="D1004" s="665" t="s">
        <v>158</v>
      </c>
      <c r="E1004" s="665" t="s">
        <v>64</v>
      </c>
      <c r="F1004" s="568">
        <v>93</v>
      </c>
      <c r="G1004" s="408" t="str">
        <f t="shared" si="16"/>
        <v>Xuất sắc</v>
      </c>
      <c r="H1004" s="667"/>
    </row>
    <row r="1005" spans="1:8" s="8" customFormat="1" x14ac:dyDescent="0.25">
      <c r="A1005" s="546">
        <v>971</v>
      </c>
      <c r="B1005" s="665">
        <v>51</v>
      </c>
      <c r="C1005" s="666" t="s">
        <v>1913</v>
      </c>
      <c r="D1005" s="665" t="s">
        <v>144</v>
      </c>
      <c r="E1005" s="665" t="s">
        <v>64</v>
      </c>
      <c r="F1005" s="568">
        <v>80</v>
      </c>
      <c r="G1005" s="408" t="str">
        <f t="shared" si="16"/>
        <v>Tốt</v>
      </c>
      <c r="H1005" s="667"/>
    </row>
    <row r="1006" spans="1:8" s="8" customFormat="1" x14ac:dyDescent="0.25">
      <c r="A1006" s="546">
        <v>972</v>
      </c>
      <c r="B1006" s="665">
        <v>52</v>
      </c>
      <c r="C1006" s="666" t="s">
        <v>1914</v>
      </c>
      <c r="D1006" s="665" t="s">
        <v>103</v>
      </c>
      <c r="E1006" s="665" t="s">
        <v>91</v>
      </c>
      <c r="F1006" s="568">
        <v>90</v>
      </c>
      <c r="G1006" s="408" t="str">
        <f t="shared" si="16"/>
        <v>Xuất sắc</v>
      </c>
      <c r="H1006" s="667"/>
    </row>
    <row r="1007" spans="1:8" s="8" customFormat="1" x14ac:dyDescent="0.25">
      <c r="A1007" s="546">
        <v>973</v>
      </c>
      <c r="B1007" s="665">
        <v>53</v>
      </c>
      <c r="C1007" s="666" t="s">
        <v>5849</v>
      </c>
      <c r="D1007" s="665" t="s">
        <v>626</v>
      </c>
      <c r="E1007" s="665" t="s">
        <v>1332</v>
      </c>
      <c r="F1007" s="568">
        <v>60</v>
      </c>
      <c r="G1007" s="408" t="str">
        <f t="shared" si="16"/>
        <v>Trung bình</v>
      </c>
      <c r="H1007" s="670" t="s">
        <v>5439</v>
      </c>
    </row>
    <row r="1008" spans="1:8" s="8" customFormat="1" x14ac:dyDescent="0.25">
      <c r="A1008" s="546">
        <v>974</v>
      </c>
      <c r="B1008" s="665">
        <v>54</v>
      </c>
      <c r="C1008" s="666" t="s">
        <v>1915</v>
      </c>
      <c r="D1008" s="665" t="s">
        <v>1916</v>
      </c>
      <c r="E1008" s="665" t="s">
        <v>66</v>
      </c>
      <c r="F1008" s="568">
        <v>88</v>
      </c>
      <c r="G1008" s="408" t="str">
        <f t="shared" si="16"/>
        <v>Tốt</v>
      </c>
      <c r="H1008" s="667"/>
    </row>
    <row r="1009" spans="1:8" s="8" customFormat="1" x14ac:dyDescent="0.25">
      <c r="A1009" s="546">
        <v>975</v>
      </c>
      <c r="B1009" s="665">
        <v>55</v>
      </c>
      <c r="C1009" s="666" t="s">
        <v>1917</v>
      </c>
      <c r="D1009" s="665" t="s">
        <v>1918</v>
      </c>
      <c r="E1009" s="665" t="s">
        <v>12</v>
      </c>
      <c r="F1009" s="568">
        <v>75</v>
      </c>
      <c r="G1009" s="408" t="str">
        <f t="shared" si="16"/>
        <v>Khá</v>
      </c>
      <c r="H1009" s="667"/>
    </row>
    <row r="1010" spans="1:8" s="8" customFormat="1" x14ac:dyDescent="0.25">
      <c r="A1010" s="546">
        <v>976</v>
      </c>
      <c r="B1010" s="665">
        <v>56</v>
      </c>
      <c r="C1010" s="666" t="s">
        <v>1919</v>
      </c>
      <c r="D1010" s="665" t="s">
        <v>1920</v>
      </c>
      <c r="E1010" s="665" t="s">
        <v>12</v>
      </c>
      <c r="F1010" s="568">
        <v>80</v>
      </c>
      <c r="G1010" s="408" t="str">
        <f t="shared" ref="G1010:G1022" si="17">IF(F1010&gt;=90,"Xuất sắc",IF(F1010&gt;=80,"Tốt",IF(F1010&gt;=65,"Khá",IF(F1010&gt;=50,"Trung bình",IF(F1010&gt;=35,"Yếu","Kém")))))</f>
        <v>Tốt</v>
      </c>
      <c r="H1010" s="667"/>
    </row>
    <row r="1011" spans="1:8" s="8" customFormat="1" x14ac:dyDescent="0.25">
      <c r="A1011" s="546">
        <v>977</v>
      </c>
      <c r="B1011" s="665">
        <v>57</v>
      </c>
      <c r="C1011" s="666" t="s">
        <v>1921</v>
      </c>
      <c r="D1011" s="665" t="s">
        <v>493</v>
      </c>
      <c r="E1011" s="665" t="s">
        <v>12</v>
      </c>
      <c r="F1011" s="568">
        <v>86</v>
      </c>
      <c r="G1011" s="408" t="str">
        <f t="shared" si="17"/>
        <v>Tốt</v>
      </c>
      <c r="H1011" s="667"/>
    </row>
    <row r="1012" spans="1:8" s="8" customFormat="1" x14ac:dyDescent="0.25">
      <c r="A1012" s="546">
        <v>978</v>
      </c>
      <c r="B1012" s="665">
        <v>58</v>
      </c>
      <c r="C1012" s="666" t="s">
        <v>1922</v>
      </c>
      <c r="D1012" s="665" t="s">
        <v>329</v>
      </c>
      <c r="E1012" s="665" t="s">
        <v>139</v>
      </c>
      <c r="F1012" s="568">
        <v>65</v>
      </c>
      <c r="G1012" s="408" t="str">
        <f t="shared" si="17"/>
        <v>Khá</v>
      </c>
      <c r="H1012" s="667"/>
    </row>
    <row r="1013" spans="1:8" s="8" customFormat="1" x14ac:dyDescent="0.25">
      <c r="A1013" s="546">
        <v>979</v>
      </c>
      <c r="B1013" s="665">
        <v>59</v>
      </c>
      <c r="C1013" s="666" t="s">
        <v>1924</v>
      </c>
      <c r="D1013" s="665" t="s">
        <v>1421</v>
      </c>
      <c r="E1013" s="665" t="s">
        <v>28</v>
      </c>
      <c r="F1013" s="568">
        <v>80</v>
      </c>
      <c r="G1013" s="408" t="str">
        <f t="shared" si="17"/>
        <v>Tốt</v>
      </c>
      <c r="H1013" s="667"/>
    </row>
    <row r="1014" spans="1:8" s="8" customFormat="1" x14ac:dyDescent="0.25">
      <c r="A1014" s="546">
        <v>980</v>
      </c>
      <c r="B1014" s="665">
        <v>60</v>
      </c>
      <c r="C1014" s="666" t="s">
        <v>1925</v>
      </c>
      <c r="D1014" s="665" t="s">
        <v>1926</v>
      </c>
      <c r="E1014" s="665" t="s">
        <v>30</v>
      </c>
      <c r="F1014" s="568">
        <v>90</v>
      </c>
      <c r="G1014" s="408" t="str">
        <f t="shared" si="17"/>
        <v>Xuất sắc</v>
      </c>
      <c r="H1014" s="667"/>
    </row>
    <row r="1015" spans="1:8" s="8" customFormat="1" x14ac:dyDescent="0.25">
      <c r="A1015" s="546">
        <v>981</v>
      </c>
      <c r="B1015" s="665">
        <v>61</v>
      </c>
      <c r="C1015" s="666" t="s">
        <v>1927</v>
      </c>
      <c r="D1015" s="665" t="s">
        <v>308</v>
      </c>
      <c r="E1015" s="665" t="s">
        <v>460</v>
      </c>
      <c r="F1015" s="568">
        <v>81</v>
      </c>
      <c r="G1015" s="408" t="str">
        <f t="shared" si="17"/>
        <v>Tốt</v>
      </c>
      <c r="H1015" s="667"/>
    </row>
    <row r="1016" spans="1:8" s="8" customFormat="1" x14ac:dyDescent="0.25">
      <c r="A1016" s="546">
        <v>982</v>
      </c>
      <c r="B1016" s="665">
        <v>62</v>
      </c>
      <c r="C1016" s="666" t="s">
        <v>1928</v>
      </c>
      <c r="D1016" s="665" t="s">
        <v>87</v>
      </c>
      <c r="E1016" s="665" t="s">
        <v>70</v>
      </c>
      <c r="F1016" s="568">
        <v>82</v>
      </c>
      <c r="G1016" s="408" t="str">
        <f t="shared" si="17"/>
        <v>Tốt</v>
      </c>
      <c r="H1016" s="667"/>
    </row>
    <row r="1017" spans="1:8" s="8" customFormat="1" x14ac:dyDescent="0.25">
      <c r="A1017" s="546">
        <v>983</v>
      </c>
      <c r="B1017" s="665">
        <v>63</v>
      </c>
      <c r="C1017" s="666" t="s">
        <v>1929</v>
      </c>
      <c r="D1017" s="665" t="s">
        <v>79</v>
      </c>
      <c r="E1017" s="665" t="s">
        <v>70</v>
      </c>
      <c r="F1017" s="568">
        <v>81</v>
      </c>
      <c r="G1017" s="408" t="str">
        <f t="shared" si="17"/>
        <v>Tốt</v>
      </c>
      <c r="H1017" s="667"/>
    </row>
    <row r="1018" spans="1:8" s="8" customFormat="1" x14ac:dyDescent="0.25">
      <c r="A1018" s="546">
        <v>984</v>
      </c>
      <c r="B1018" s="665">
        <v>64</v>
      </c>
      <c r="C1018" s="671" t="s">
        <v>5850</v>
      </c>
      <c r="D1018" s="555" t="s">
        <v>5851</v>
      </c>
      <c r="E1018" s="555" t="s">
        <v>25</v>
      </c>
      <c r="F1018" s="568">
        <v>82</v>
      </c>
      <c r="G1018" s="408" t="str">
        <f t="shared" si="17"/>
        <v>Tốt</v>
      </c>
      <c r="H1018" s="667"/>
    </row>
    <row r="1019" spans="1:8" s="8" customFormat="1" x14ac:dyDescent="0.25">
      <c r="A1019" s="546">
        <v>985</v>
      </c>
      <c r="B1019" s="665">
        <v>65</v>
      </c>
      <c r="C1019" s="671" t="s">
        <v>5852</v>
      </c>
      <c r="D1019" s="555" t="s">
        <v>5821</v>
      </c>
      <c r="E1019" s="555" t="s">
        <v>21</v>
      </c>
      <c r="F1019" s="568">
        <v>75</v>
      </c>
      <c r="G1019" s="408" t="str">
        <f t="shared" si="17"/>
        <v>Khá</v>
      </c>
      <c r="H1019" s="667"/>
    </row>
    <row r="1020" spans="1:8" s="8" customFormat="1" x14ac:dyDescent="0.25">
      <c r="A1020" s="546">
        <v>986</v>
      </c>
      <c r="B1020" s="665">
        <v>66</v>
      </c>
      <c r="C1020" s="671" t="s">
        <v>5853</v>
      </c>
      <c r="D1020" s="555" t="s">
        <v>1193</v>
      </c>
      <c r="E1020" s="555" t="s">
        <v>26</v>
      </c>
      <c r="F1020" s="568">
        <v>74</v>
      </c>
      <c r="G1020" s="408" t="str">
        <f t="shared" si="17"/>
        <v>Khá</v>
      </c>
      <c r="H1020" s="668"/>
    </row>
    <row r="1021" spans="1:8" s="8" customFormat="1" ht="17.45" customHeight="1" x14ac:dyDescent="0.25">
      <c r="A1021" s="546">
        <v>987</v>
      </c>
      <c r="B1021" s="665">
        <v>67</v>
      </c>
      <c r="C1021" s="671" t="s">
        <v>5854</v>
      </c>
      <c r="D1021" s="555" t="s">
        <v>5855</v>
      </c>
      <c r="E1021" s="555" t="s">
        <v>5</v>
      </c>
      <c r="F1021" s="568">
        <v>75</v>
      </c>
      <c r="G1021" s="408" t="str">
        <f t="shared" si="17"/>
        <v>Khá</v>
      </c>
      <c r="H1021" s="667"/>
    </row>
    <row r="1022" spans="1:8" s="8" customFormat="1" ht="17.45" customHeight="1" x14ac:dyDescent="0.25">
      <c r="A1022" s="546">
        <v>988</v>
      </c>
      <c r="B1022" s="665" t="s">
        <v>5516</v>
      </c>
      <c r="C1022" s="671" t="s">
        <v>5856</v>
      </c>
      <c r="D1022" s="555" t="s">
        <v>1363</v>
      </c>
      <c r="E1022" s="555" t="s">
        <v>64</v>
      </c>
      <c r="F1022" s="568">
        <v>75</v>
      </c>
      <c r="G1022" s="408" t="str">
        <f t="shared" si="17"/>
        <v>Khá</v>
      </c>
      <c r="H1022" s="667" t="s">
        <v>5857</v>
      </c>
    </row>
    <row r="1023" spans="1:8" s="8" customFormat="1" ht="17.45" customHeight="1" x14ac:dyDescent="0.25">
      <c r="A1023" s="546">
        <v>989</v>
      </c>
      <c r="B1023" s="665" t="s">
        <v>5517</v>
      </c>
      <c r="C1023" s="671" t="s">
        <v>5858</v>
      </c>
      <c r="D1023" s="555" t="s">
        <v>264</v>
      </c>
      <c r="E1023" s="555" t="s">
        <v>64</v>
      </c>
      <c r="F1023" s="755" t="s">
        <v>398</v>
      </c>
      <c r="G1023" s="756"/>
      <c r="H1023" s="667" t="s">
        <v>5859</v>
      </c>
    </row>
    <row r="1024" spans="1:8" s="8" customFormat="1" x14ac:dyDescent="0.25">
      <c r="B1024" s="546"/>
      <c r="C1024" s="590" t="s">
        <v>5860</v>
      </c>
      <c r="D1024" s="546"/>
      <c r="E1024" s="588"/>
      <c r="F1024" s="545"/>
      <c r="G1024" s="545"/>
      <c r="H1024" s="645"/>
    </row>
    <row r="1025" spans="1:8" s="8" customFormat="1" x14ac:dyDescent="0.25">
      <c r="A1025" s="546">
        <v>990</v>
      </c>
      <c r="B1025" s="547">
        <v>1</v>
      </c>
      <c r="C1025" s="420" t="s">
        <v>1930</v>
      </c>
      <c r="D1025" s="673" t="s">
        <v>1662</v>
      </c>
      <c r="E1025" s="420" t="s">
        <v>34</v>
      </c>
      <c r="F1025" s="421">
        <v>81</v>
      </c>
      <c r="G1025" s="408" t="str">
        <f>IF(F1025&gt;=90,"Xuất sắc",IF(F1025&gt;=80,"Tốt",IF(F1025&gt;=65,"Khá",IF(F1025&gt;=50,"Trung bình",IF(F1025&gt;=35,"Yếu","Kém")))))</f>
        <v>Tốt</v>
      </c>
      <c r="H1025" s="674"/>
    </row>
    <row r="1026" spans="1:8" s="8" customFormat="1" x14ac:dyDescent="0.25">
      <c r="A1026" s="546">
        <v>991</v>
      </c>
      <c r="B1026" s="552" t="s">
        <v>5448</v>
      </c>
      <c r="C1026" s="599" t="s">
        <v>1931</v>
      </c>
      <c r="D1026" s="598" t="s">
        <v>1932</v>
      </c>
      <c r="E1026" s="599" t="s">
        <v>34</v>
      </c>
      <c r="F1026" s="568">
        <v>86</v>
      </c>
      <c r="G1026" s="408" t="str">
        <f t="shared" ref="G1026:G1090" si="18">IF(F1026&gt;=90,"Xuất sắc",IF(F1026&gt;=80,"Tốt",IF(F1026&gt;=65,"Khá",IF(F1026&gt;=50,"Trung bình",IF(F1026&gt;=35,"Yếu","Kém")))))</f>
        <v>Tốt</v>
      </c>
      <c r="H1026" s="675"/>
    </row>
    <row r="1027" spans="1:8" s="8" customFormat="1" x14ac:dyDescent="0.25">
      <c r="A1027" s="546">
        <v>992</v>
      </c>
      <c r="B1027" s="552" t="s">
        <v>5450</v>
      </c>
      <c r="C1027" s="599" t="s">
        <v>1933</v>
      </c>
      <c r="D1027" s="598" t="s">
        <v>126</v>
      </c>
      <c r="E1027" s="599" t="s">
        <v>34</v>
      </c>
      <c r="F1027" s="568">
        <v>85</v>
      </c>
      <c r="G1027" s="408" t="str">
        <f t="shared" si="18"/>
        <v>Tốt</v>
      </c>
      <c r="H1027" s="675"/>
    </row>
    <row r="1028" spans="1:8" s="8" customFormat="1" x14ac:dyDescent="0.25">
      <c r="A1028" s="546">
        <v>993</v>
      </c>
      <c r="B1028" s="547" t="s">
        <v>5451</v>
      </c>
      <c r="C1028" s="599" t="s">
        <v>1934</v>
      </c>
      <c r="D1028" s="598" t="s">
        <v>916</v>
      </c>
      <c r="E1028" s="599" t="s">
        <v>34</v>
      </c>
      <c r="F1028" s="568">
        <v>82</v>
      </c>
      <c r="G1028" s="408" t="str">
        <f t="shared" si="18"/>
        <v>Tốt</v>
      </c>
      <c r="H1028" s="675"/>
    </row>
    <row r="1029" spans="1:8" s="8" customFormat="1" x14ac:dyDescent="0.25">
      <c r="A1029" s="546">
        <v>994</v>
      </c>
      <c r="B1029" s="547" t="s">
        <v>5452</v>
      </c>
      <c r="C1029" s="599" t="s">
        <v>1935</v>
      </c>
      <c r="D1029" s="598" t="s">
        <v>168</v>
      </c>
      <c r="E1029" s="599" t="s">
        <v>34</v>
      </c>
      <c r="F1029" s="568">
        <v>84</v>
      </c>
      <c r="G1029" s="408" t="str">
        <f t="shared" si="18"/>
        <v>Tốt</v>
      </c>
      <c r="H1029" s="675"/>
    </row>
    <row r="1030" spans="1:8" s="8" customFormat="1" x14ac:dyDescent="0.25">
      <c r="A1030" s="546">
        <v>995</v>
      </c>
      <c r="B1030" s="547" t="s">
        <v>5453</v>
      </c>
      <c r="C1030" s="599" t="s">
        <v>1936</v>
      </c>
      <c r="D1030" s="598" t="s">
        <v>1937</v>
      </c>
      <c r="E1030" s="599" t="s">
        <v>34</v>
      </c>
      <c r="F1030" s="568">
        <v>54</v>
      </c>
      <c r="G1030" s="408" t="str">
        <f t="shared" si="18"/>
        <v>Trung bình</v>
      </c>
      <c r="H1030" s="676" t="s">
        <v>73</v>
      </c>
    </row>
    <row r="1031" spans="1:8" s="8" customFormat="1" x14ac:dyDescent="0.25">
      <c r="A1031" s="546">
        <v>996</v>
      </c>
      <c r="B1031" s="547" t="s">
        <v>5454</v>
      </c>
      <c r="C1031" s="599" t="s">
        <v>1938</v>
      </c>
      <c r="D1031" s="598" t="s">
        <v>1939</v>
      </c>
      <c r="E1031" s="599" t="s">
        <v>147</v>
      </c>
      <c r="F1031" s="568">
        <v>95</v>
      </c>
      <c r="G1031" s="408" t="str">
        <f t="shared" si="18"/>
        <v>Xuất sắc</v>
      </c>
      <c r="H1031" s="675"/>
    </row>
    <row r="1032" spans="1:8" s="8" customFormat="1" x14ac:dyDescent="0.25">
      <c r="A1032" s="546">
        <v>997</v>
      </c>
      <c r="B1032" s="547" t="s">
        <v>5455</v>
      </c>
      <c r="C1032" s="599" t="s">
        <v>1940</v>
      </c>
      <c r="D1032" s="598" t="s">
        <v>1941</v>
      </c>
      <c r="E1032" s="599" t="s">
        <v>1942</v>
      </c>
      <c r="F1032" s="568">
        <v>65</v>
      </c>
      <c r="G1032" s="408" t="str">
        <f t="shared" si="18"/>
        <v>Khá</v>
      </c>
      <c r="H1032" s="675" t="s">
        <v>5439</v>
      </c>
    </row>
    <row r="1033" spans="1:8" s="8" customFormat="1" x14ac:dyDescent="0.25">
      <c r="A1033" s="546">
        <v>998</v>
      </c>
      <c r="B1033" s="547" t="s">
        <v>5456</v>
      </c>
      <c r="C1033" s="599" t="s">
        <v>1943</v>
      </c>
      <c r="D1033" s="598" t="s">
        <v>435</v>
      </c>
      <c r="E1033" s="599" t="s">
        <v>6</v>
      </c>
      <c r="F1033" s="568">
        <v>75</v>
      </c>
      <c r="G1033" s="408" t="str">
        <f t="shared" si="18"/>
        <v>Khá</v>
      </c>
      <c r="H1033" s="676"/>
    </row>
    <row r="1034" spans="1:8" s="8" customFormat="1" x14ac:dyDescent="0.25">
      <c r="A1034" s="546">
        <v>999</v>
      </c>
      <c r="B1034" s="547" t="s">
        <v>5457</v>
      </c>
      <c r="C1034" s="599" t="s">
        <v>1944</v>
      </c>
      <c r="D1034" s="598" t="s">
        <v>1945</v>
      </c>
      <c r="E1034" s="599" t="s">
        <v>6</v>
      </c>
      <c r="F1034" s="568">
        <v>81</v>
      </c>
      <c r="G1034" s="408" t="str">
        <f t="shared" si="18"/>
        <v>Tốt</v>
      </c>
      <c r="H1034" s="675"/>
    </row>
    <row r="1035" spans="1:8" s="8" customFormat="1" x14ac:dyDescent="0.25">
      <c r="A1035" s="546">
        <v>1000</v>
      </c>
      <c r="B1035" s="547" t="s">
        <v>5458</v>
      </c>
      <c r="C1035" s="599" t="s">
        <v>1946</v>
      </c>
      <c r="D1035" s="598" t="s">
        <v>202</v>
      </c>
      <c r="E1035" s="599" t="s">
        <v>1503</v>
      </c>
      <c r="F1035" s="568">
        <v>72</v>
      </c>
      <c r="G1035" s="408" t="str">
        <f t="shared" si="18"/>
        <v>Khá</v>
      </c>
      <c r="H1035" s="675" t="s">
        <v>5439</v>
      </c>
    </row>
    <row r="1036" spans="1:8" s="8" customFormat="1" x14ac:dyDescent="0.25">
      <c r="A1036" s="546">
        <v>1001</v>
      </c>
      <c r="B1036" s="547" t="s">
        <v>5459</v>
      </c>
      <c r="C1036" s="420" t="s">
        <v>1947</v>
      </c>
      <c r="D1036" s="673" t="s">
        <v>167</v>
      </c>
      <c r="E1036" s="420" t="s">
        <v>39</v>
      </c>
      <c r="F1036" s="421">
        <v>86</v>
      </c>
      <c r="G1036" s="408" t="str">
        <f t="shared" si="18"/>
        <v>Tốt</v>
      </c>
      <c r="H1036" s="674"/>
    </row>
    <row r="1037" spans="1:8" s="8" customFormat="1" x14ac:dyDescent="0.25">
      <c r="A1037" s="546">
        <v>1002</v>
      </c>
      <c r="B1037" s="547" t="s">
        <v>5461</v>
      </c>
      <c r="C1037" s="599" t="s">
        <v>1948</v>
      </c>
      <c r="D1037" s="598" t="s">
        <v>18</v>
      </c>
      <c r="E1037" s="599" t="s">
        <v>27</v>
      </c>
      <c r="F1037" s="568">
        <v>84</v>
      </c>
      <c r="G1037" s="408" t="str">
        <f t="shared" si="18"/>
        <v>Tốt</v>
      </c>
      <c r="H1037" s="675"/>
    </row>
    <row r="1038" spans="1:8" s="8" customFormat="1" x14ac:dyDescent="0.25">
      <c r="A1038" s="546">
        <v>1003</v>
      </c>
      <c r="B1038" s="547" t="s">
        <v>5462</v>
      </c>
      <c r="C1038" s="599" t="s">
        <v>1949</v>
      </c>
      <c r="D1038" s="598" t="s">
        <v>1950</v>
      </c>
      <c r="E1038" s="599" t="s">
        <v>41</v>
      </c>
      <c r="F1038" s="568">
        <v>86</v>
      </c>
      <c r="G1038" s="408" t="str">
        <f t="shared" si="18"/>
        <v>Tốt</v>
      </c>
      <c r="H1038" s="675"/>
    </row>
    <row r="1039" spans="1:8" s="8" customFormat="1" x14ac:dyDescent="0.25">
      <c r="A1039" s="546">
        <v>1004</v>
      </c>
      <c r="B1039" s="547" t="s">
        <v>5463</v>
      </c>
      <c r="C1039" s="599" t="s">
        <v>1951</v>
      </c>
      <c r="D1039" s="598" t="s">
        <v>167</v>
      </c>
      <c r="E1039" s="599" t="s">
        <v>41</v>
      </c>
      <c r="F1039" s="568">
        <v>66</v>
      </c>
      <c r="G1039" s="408" t="str">
        <f t="shared" si="18"/>
        <v>Khá</v>
      </c>
      <c r="H1039" s="676" t="s">
        <v>5439</v>
      </c>
    </row>
    <row r="1040" spans="1:8" s="8" customFormat="1" x14ac:dyDescent="0.25">
      <c r="A1040" s="546">
        <v>1005</v>
      </c>
      <c r="B1040" s="547" t="s">
        <v>5464</v>
      </c>
      <c r="C1040" s="599" t="s">
        <v>1952</v>
      </c>
      <c r="D1040" s="598" t="s">
        <v>116</v>
      </c>
      <c r="E1040" s="599" t="s">
        <v>7</v>
      </c>
      <c r="F1040" s="568">
        <v>84</v>
      </c>
      <c r="G1040" s="408" t="str">
        <f t="shared" si="18"/>
        <v>Tốt</v>
      </c>
      <c r="H1040" s="675"/>
    </row>
    <row r="1041" spans="1:8" s="8" customFormat="1" x14ac:dyDescent="0.25">
      <c r="A1041" s="546">
        <v>1006</v>
      </c>
      <c r="B1041" s="547" t="s">
        <v>5465</v>
      </c>
      <c r="C1041" s="599" t="s">
        <v>1953</v>
      </c>
      <c r="D1041" s="598" t="s">
        <v>194</v>
      </c>
      <c r="E1041" s="599" t="s">
        <v>7</v>
      </c>
      <c r="F1041" s="568">
        <v>80</v>
      </c>
      <c r="G1041" s="408" t="str">
        <f t="shared" si="18"/>
        <v>Tốt</v>
      </c>
      <c r="H1041" s="675"/>
    </row>
    <row r="1042" spans="1:8" s="8" customFormat="1" x14ac:dyDescent="0.25">
      <c r="A1042" s="546">
        <v>1007</v>
      </c>
      <c r="B1042" s="547" t="s">
        <v>5466</v>
      </c>
      <c r="C1042" s="599" t="s">
        <v>1954</v>
      </c>
      <c r="D1042" s="598" t="s">
        <v>1955</v>
      </c>
      <c r="E1042" s="599" t="s">
        <v>14</v>
      </c>
      <c r="F1042" s="568">
        <v>90</v>
      </c>
      <c r="G1042" s="408" t="str">
        <f t="shared" si="18"/>
        <v>Xuất sắc</v>
      </c>
      <c r="H1042" s="675"/>
    </row>
    <row r="1043" spans="1:8" s="8" customFormat="1" x14ac:dyDescent="0.25">
      <c r="A1043" s="546">
        <v>1008</v>
      </c>
      <c r="B1043" s="547" t="s">
        <v>5467</v>
      </c>
      <c r="C1043" s="599" t="s">
        <v>1956</v>
      </c>
      <c r="D1043" s="598" t="s">
        <v>232</v>
      </c>
      <c r="E1043" s="599" t="s">
        <v>14</v>
      </c>
      <c r="F1043" s="568">
        <v>84</v>
      </c>
      <c r="G1043" s="408" t="str">
        <f t="shared" si="18"/>
        <v>Tốt</v>
      </c>
      <c r="H1043" s="675"/>
    </row>
    <row r="1044" spans="1:8" s="8" customFormat="1" x14ac:dyDescent="0.25">
      <c r="A1044" s="546">
        <v>1009</v>
      </c>
      <c r="B1044" s="547" t="s">
        <v>5468</v>
      </c>
      <c r="C1044" s="420" t="s">
        <v>1957</v>
      </c>
      <c r="D1044" s="673" t="s">
        <v>118</v>
      </c>
      <c r="E1044" s="420" t="s">
        <v>151</v>
      </c>
      <c r="F1044" s="421">
        <v>30</v>
      </c>
      <c r="G1044" s="408" t="str">
        <f t="shared" si="18"/>
        <v>Kém</v>
      </c>
      <c r="H1044" s="674" t="s">
        <v>5861</v>
      </c>
    </row>
    <row r="1045" spans="1:8" s="8" customFormat="1" x14ac:dyDescent="0.25">
      <c r="A1045" s="546">
        <v>1010</v>
      </c>
      <c r="B1045" s="547" t="s">
        <v>5469</v>
      </c>
      <c r="C1045" s="599" t="s">
        <v>1958</v>
      </c>
      <c r="D1045" s="598" t="s">
        <v>1959</v>
      </c>
      <c r="E1045" s="599" t="s">
        <v>43</v>
      </c>
      <c r="F1045" s="568">
        <v>96</v>
      </c>
      <c r="G1045" s="408" t="str">
        <f t="shared" si="18"/>
        <v>Xuất sắc</v>
      </c>
      <c r="H1045" s="675"/>
    </row>
    <row r="1046" spans="1:8" s="8" customFormat="1" x14ac:dyDescent="0.25">
      <c r="A1046" s="546">
        <v>1011</v>
      </c>
      <c r="B1046" s="547" t="s">
        <v>5470</v>
      </c>
      <c r="C1046" s="599" t="s">
        <v>1960</v>
      </c>
      <c r="D1046" s="598" t="s">
        <v>258</v>
      </c>
      <c r="E1046" s="599" t="s">
        <v>43</v>
      </c>
      <c r="F1046" s="568">
        <v>83</v>
      </c>
      <c r="G1046" s="408" t="str">
        <f t="shared" si="18"/>
        <v>Tốt</v>
      </c>
      <c r="H1046" s="675"/>
    </row>
    <row r="1047" spans="1:8" s="8" customFormat="1" x14ac:dyDescent="0.25">
      <c r="A1047" s="546">
        <v>1012</v>
      </c>
      <c r="B1047" s="547" t="s">
        <v>5471</v>
      </c>
      <c r="C1047" s="599" t="s">
        <v>1961</v>
      </c>
      <c r="D1047" s="598" t="s">
        <v>76</v>
      </c>
      <c r="E1047" s="599" t="s">
        <v>45</v>
      </c>
      <c r="F1047" s="568">
        <v>67</v>
      </c>
      <c r="G1047" s="408" t="str">
        <f t="shared" si="18"/>
        <v>Khá</v>
      </c>
      <c r="H1047" s="675" t="s">
        <v>5439</v>
      </c>
    </row>
    <row r="1048" spans="1:8" s="8" customFormat="1" x14ac:dyDescent="0.25">
      <c r="A1048" s="546">
        <v>1013</v>
      </c>
      <c r="B1048" s="547" t="s">
        <v>5472</v>
      </c>
      <c r="C1048" s="599" t="s">
        <v>1962</v>
      </c>
      <c r="D1048" s="598" t="s">
        <v>18</v>
      </c>
      <c r="E1048" s="599" t="s">
        <v>47</v>
      </c>
      <c r="F1048" s="569">
        <v>99</v>
      </c>
      <c r="G1048" s="408" t="str">
        <f t="shared" si="18"/>
        <v>Xuất sắc</v>
      </c>
      <c r="H1048" s="676"/>
    </row>
    <row r="1049" spans="1:8" s="8" customFormat="1" x14ac:dyDescent="0.25">
      <c r="A1049" s="546">
        <v>1014</v>
      </c>
      <c r="B1049" s="547" t="s">
        <v>5473</v>
      </c>
      <c r="C1049" s="599" t="s">
        <v>1963</v>
      </c>
      <c r="D1049" s="598" t="s">
        <v>48</v>
      </c>
      <c r="E1049" s="599" t="s">
        <v>47</v>
      </c>
      <c r="F1049" s="569">
        <v>84</v>
      </c>
      <c r="G1049" s="408" t="str">
        <f t="shared" si="18"/>
        <v>Tốt</v>
      </c>
      <c r="H1049" s="676"/>
    </row>
    <row r="1050" spans="1:8" s="8" customFormat="1" x14ac:dyDescent="0.25">
      <c r="A1050" s="546">
        <v>1015</v>
      </c>
      <c r="B1050" s="547" t="s">
        <v>5474</v>
      </c>
      <c r="C1050" s="599" t="s">
        <v>1964</v>
      </c>
      <c r="D1050" s="598" t="s">
        <v>389</v>
      </c>
      <c r="E1050" s="599" t="s">
        <v>104</v>
      </c>
      <c r="F1050" s="569">
        <v>99</v>
      </c>
      <c r="G1050" s="408" t="str">
        <f t="shared" si="18"/>
        <v>Xuất sắc</v>
      </c>
      <c r="H1050" s="676"/>
    </row>
    <row r="1051" spans="1:8" s="8" customFormat="1" x14ac:dyDescent="0.25">
      <c r="A1051" s="546">
        <v>1016</v>
      </c>
      <c r="B1051" s="547" t="s">
        <v>5475</v>
      </c>
      <c r="C1051" s="599" t="s">
        <v>5862</v>
      </c>
      <c r="D1051" s="598" t="s">
        <v>13</v>
      </c>
      <c r="E1051" s="599" t="s">
        <v>21</v>
      </c>
      <c r="F1051" s="569">
        <v>86</v>
      </c>
      <c r="G1051" s="408" t="str">
        <f t="shared" si="18"/>
        <v>Tốt</v>
      </c>
      <c r="H1051" s="676" t="s">
        <v>5863</v>
      </c>
    </row>
    <row r="1052" spans="1:8" s="8" customFormat="1" x14ac:dyDescent="0.25">
      <c r="A1052" s="546">
        <v>1017</v>
      </c>
      <c r="B1052" s="547" t="s">
        <v>5476</v>
      </c>
      <c r="C1052" s="599" t="s">
        <v>1965</v>
      </c>
      <c r="D1052" s="598" t="s">
        <v>46</v>
      </c>
      <c r="E1052" s="599" t="s">
        <v>540</v>
      </c>
      <c r="F1052" s="569">
        <v>88</v>
      </c>
      <c r="G1052" s="408" t="str">
        <f t="shared" si="18"/>
        <v>Tốt</v>
      </c>
      <c r="H1052" s="676"/>
    </row>
    <row r="1053" spans="1:8" s="8" customFormat="1" x14ac:dyDescent="0.25">
      <c r="A1053" s="546">
        <v>1018</v>
      </c>
      <c r="B1053" s="547" t="s">
        <v>5477</v>
      </c>
      <c r="C1053" s="599" t="s">
        <v>1966</v>
      </c>
      <c r="D1053" s="598" t="s">
        <v>1856</v>
      </c>
      <c r="E1053" s="599" t="s">
        <v>231</v>
      </c>
      <c r="F1053" s="570">
        <v>82</v>
      </c>
      <c r="G1053" s="408" t="str">
        <f t="shared" si="18"/>
        <v>Tốt</v>
      </c>
      <c r="H1053" s="676"/>
    </row>
    <row r="1054" spans="1:8" s="8" customFormat="1" x14ac:dyDescent="0.25">
      <c r="A1054" s="546">
        <v>1019</v>
      </c>
      <c r="B1054" s="547" t="s">
        <v>5478</v>
      </c>
      <c r="C1054" s="420" t="s">
        <v>1967</v>
      </c>
      <c r="D1054" s="673" t="s">
        <v>415</v>
      </c>
      <c r="E1054" s="420" t="s">
        <v>21</v>
      </c>
      <c r="F1054" s="571">
        <v>84</v>
      </c>
      <c r="G1054" s="408" t="str">
        <f t="shared" si="18"/>
        <v>Tốt</v>
      </c>
      <c r="H1054" s="674"/>
    </row>
    <row r="1055" spans="1:8" s="8" customFormat="1" x14ac:dyDescent="0.25">
      <c r="A1055" s="546">
        <v>1020</v>
      </c>
      <c r="B1055" s="547" t="s">
        <v>5479</v>
      </c>
      <c r="C1055" s="599" t="s">
        <v>1968</v>
      </c>
      <c r="D1055" s="598" t="s">
        <v>267</v>
      </c>
      <c r="E1055" s="599" t="s">
        <v>21</v>
      </c>
      <c r="F1055" s="569">
        <v>61</v>
      </c>
      <c r="G1055" s="408" t="str">
        <f t="shared" si="18"/>
        <v>Trung bình</v>
      </c>
      <c r="H1055" s="676" t="s">
        <v>73</v>
      </c>
    </row>
    <row r="1056" spans="1:8" s="8" customFormat="1" x14ac:dyDescent="0.25">
      <c r="A1056" s="546">
        <v>1021</v>
      </c>
      <c r="B1056" s="547" t="s">
        <v>5480</v>
      </c>
      <c r="C1056" s="599" t="s">
        <v>1969</v>
      </c>
      <c r="D1056" s="598" t="s">
        <v>293</v>
      </c>
      <c r="E1056" s="599" t="s">
        <v>21</v>
      </c>
      <c r="F1056" s="569">
        <v>87</v>
      </c>
      <c r="G1056" s="408" t="str">
        <f t="shared" si="18"/>
        <v>Tốt</v>
      </c>
      <c r="H1056" s="676"/>
    </row>
    <row r="1057" spans="1:8" s="8" customFormat="1" x14ac:dyDescent="0.25">
      <c r="A1057" s="546">
        <v>1022</v>
      </c>
      <c r="B1057" s="547" t="s">
        <v>5481</v>
      </c>
      <c r="C1057" s="599" t="s">
        <v>1970</v>
      </c>
      <c r="D1057" s="598" t="s">
        <v>1971</v>
      </c>
      <c r="E1057" s="599" t="s">
        <v>1972</v>
      </c>
      <c r="F1057" s="569">
        <v>57</v>
      </c>
      <c r="G1057" s="408" t="str">
        <f t="shared" si="18"/>
        <v>Trung bình</v>
      </c>
      <c r="H1057" s="676" t="s">
        <v>5439</v>
      </c>
    </row>
    <row r="1058" spans="1:8" s="8" customFormat="1" x14ac:dyDescent="0.25">
      <c r="A1058" s="546">
        <v>1023</v>
      </c>
      <c r="B1058" s="547" t="s">
        <v>5482</v>
      </c>
      <c r="C1058" s="599" t="s">
        <v>1973</v>
      </c>
      <c r="D1058" s="598" t="s">
        <v>1974</v>
      </c>
      <c r="E1058" s="599" t="s">
        <v>84</v>
      </c>
      <c r="F1058" s="569">
        <v>94</v>
      </c>
      <c r="G1058" s="408" t="str">
        <f t="shared" si="18"/>
        <v>Xuất sắc</v>
      </c>
      <c r="H1058" s="676"/>
    </row>
    <row r="1059" spans="1:8" s="8" customFormat="1" x14ac:dyDescent="0.25">
      <c r="A1059" s="546">
        <v>1024</v>
      </c>
      <c r="B1059" s="547" t="s">
        <v>5483</v>
      </c>
      <c r="C1059" s="599" t="s">
        <v>1975</v>
      </c>
      <c r="D1059" s="598" t="s">
        <v>1976</v>
      </c>
      <c r="E1059" s="599" t="s">
        <v>109</v>
      </c>
      <c r="F1059" s="569">
        <v>81</v>
      </c>
      <c r="G1059" s="408" t="str">
        <f t="shared" si="18"/>
        <v>Tốt</v>
      </c>
      <c r="H1059" s="676"/>
    </row>
    <row r="1060" spans="1:8" s="8" customFormat="1" x14ac:dyDescent="0.25">
      <c r="A1060" s="546">
        <v>1025</v>
      </c>
      <c r="B1060" s="547" t="s">
        <v>5484</v>
      </c>
      <c r="C1060" s="599" t="s">
        <v>1977</v>
      </c>
      <c r="D1060" s="598" t="s">
        <v>311</v>
      </c>
      <c r="E1060" s="599" t="s">
        <v>8</v>
      </c>
      <c r="F1060" s="569">
        <v>92</v>
      </c>
      <c r="G1060" s="408" t="str">
        <f t="shared" si="18"/>
        <v>Xuất sắc</v>
      </c>
      <c r="H1060" s="676"/>
    </row>
    <row r="1061" spans="1:8" s="8" customFormat="1" x14ac:dyDescent="0.25">
      <c r="A1061" s="546">
        <v>1026</v>
      </c>
      <c r="B1061" s="547" t="s">
        <v>5485</v>
      </c>
      <c r="C1061" s="599" t="s">
        <v>1978</v>
      </c>
      <c r="D1061" s="598" t="s">
        <v>198</v>
      </c>
      <c r="E1061" s="599" t="s">
        <v>8</v>
      </c>
      <c r="F1061" s="569">
        <v>90</v>
      </c>
      <c r="G1061" s="408" t="str">
        <f t="shared" si="18"/>
        <v>Xuất sắc</v>
      </c>
      <c r="H1061" s="676"/>
    </row>
    <row r="1062" spans="1:8" s="8" customFormat="1" x14ac:dyDescent="0.25">
      <c r="A1062" s="546">
        <v>1027</v>
      </c>
      <c r="B1062" s="547" t="s">
        <v>5486</v>
      </c>
      <c r="C1062" s="599" t="s">
        <v>1979</v>
      </c>
      <c r="D1062" s="598" t="s">
        <v>493</v>
      </c>
      <c r="E1062" s="599" t="s">
        <v>8</v>
      </c>
      <c r="F1062" s="569">
        <v>81</v>
      </c>
      <c r="G1062" s="408" t="str">
        <f t="shared" si="18"/>
        <v>Tốt</v>
      </c>
      <c r="H1062" s="676"/>
    </row>
    <row r="1063" spans="1:8" s="8" customFormat="1" x14ac:dyDescent="0.25">
      <c r="A1063" s="546">
        <v>1028</v>
      </c>
      <c r="B1063" s="547" t="s">
        <v>5487</v>
      </c>
      <c r="C1063" s="599" t="s">
        <v>1980</v>
      </c>
      <c r="D1063" s="598" t="s">
        <v>1981</v>
      </c>
      <c r="E1063" s="599" t="s">
        <v>86</v>
      </c>
      <c r="F1063" s="569">
        <v>90</v>
      </c>
      <c r="G1063" s="408" t="str">
        <f t="shared" si="18"/>
        <v>Xuất sắc</v>
      </c>
      <c r="H1063" s="676"/>
    </row>
    <row r="1064" spans="1:8" s="8" customFormat="1" x14ac:dyDescent="0.25">
      <c r="A1064" s="546">
        <v>1029</v>
      </c>
      <c r="B1064" s="547" t="s">
        <v>5488</v>
      </c>
      <c r="C1064" s="599" t="s">
        <v>1982</v>
      </c>
      <c r="D1064" s="598" t="s">
        <v>1983</v>
      </c>
      <c r="E1064" s="599" t="s">
        <v>22</v>
      </c>
      <c r="F1064" s="569">
        <v>81</v>
      </c>
      <c r="G1064" s="408" t="str">
        <f t="shared" si="18"/>
        <v>Tốt</v>
      </c>
      <c r="H1064" s="676"/>
    </row>
    <row r="1065" spans="1:8" s="8" customFormat="1" x14ac:dyDescent="0.25">
      <c r="A1065" s="546">
        <v>1030</v>
      </c>
      <c r="B1065" s="547" t="s">
        <v>5489</v>
      </c>
      <c r="C1065" s="599" t="s">
        <v>1984</v>
      </c>
      <c r="D1065" s="598" t="s">
        <v>128</v>
      </c>
      <c r="E1065" s="599" t="s">
        <v>170</v>
      </c>
      <c r="F1065" s="569">
        <v>70</v>
      </c>
      <c r="G1065" s="408" t="str">
        <f t="shared" si="18"/>
        <v>Khá</v>
      </c>
      <c r="H1065" s="676"/>
    </row>
    <row r="1066" spans="1:8" s="8" customFormat="1" x14ac:dyDescent="0.25">
      <c r="A1066" s="546">
        <v>1031</v>
      </c>
      <c r="B1066" s="547" t="s">
        <v>5490</v>
      </c>
      <c r="C1066" s="599" t="s">
        <v>1985</v>
      </c>
      <c r="D1066" s="598" t="s">
        <v>19</v>
      </c>
      <c r="E1066" s="599" t="s">
        <v>269</v>
      </c>
      <c r="F1066" s="569">
        <v>94</v>
      </c>
      <c r="G1066" s="408" t="str">
        <f t="shared" si="18"/>
        <v>Xuất sắc</v>
      </c>
      <c r="H1066" s="676"/>
    </row>
    <row r="1067" spans="1:8" s="8" customFormat="1" x14ac:dyDescent="0.25">
      <c r="A1067" s="546">
        <v>1032</v>
      </c>
      <c r="B1067" s="547" t="s">
        <v>5491</v>
      </c>
      <c r="C1067" s="599" t="s">
        <v>1986</v>
      </c>
      <c r="D1067" s="598" t="s">
        <v>144</v>
      </c>
      <c r="E1067" s="599" t="s">
        <v>10</v>
      </c>
      <c r="F1067" s="569">
        <v>83</v>
      </c>
      <c r="G1067" s="408" t="str">
        <f t="shared" si="18"/>
        <v>Tốt</v>
      </c>
      <c r="H1067" s="676"/>
    </row>
    <row r="1068" spans="1:8" s="8" customFormat="1" x14ac:dyDescent="0.25">
      <c r="A1068" s="546">
        <v>1033</v>
      </c>
      <c r="B1068" s="547" t="s">
        <v>5492</v>
      </c>
      <c r="C1068" s="420" t="s">
        <v>1987</v>
      </c>
      <c r="D1068" s="673" t="s">
        <v>233</v>
      </c>
      <c r="E1068" s="420" t="s">
        <v>1988</v>
      </c>
      <c r="F1068" s="571">
        <v>30</v>
      </c>
      <c r="G1068" s="408" t="str">
        <f t="shared" si="18"/>
        <v>Kém</v>
      </c>
      <c r="H1068" s="677" t="s">
        <v>5864</v>
      </c>
    </row>
    <row r="1069" spans="1:8" s="8" customFormat="1" x14ac:dyDescent="0.25">
      <c r="A1069" s="546">
        <v>1034</v>
      </c>
      <c r="B1069" s="547" t="s">
        <v>5493</v>
      </c>
      <c r="C1069" s="599" t="s">
        <v>1989</v>
      </c>
      <c r="D1069" s="598" t="s">
        <v>138</v>
      </c>
      <c r="E1069" s="599" t="s">
        <v>11</v>
      </c>
      <c r="F1069" s="569">
        <v>92</v>
      </c>
      <c r="G1069" s="408" t="str">
        <f t="shared" si="18"/>
        <v>Xuất sắc</v>
      </c>
      <c r="H1069" s="676"/>
    </row>
    <row r="1070" spans="1:8" x14ac:dyDescent="0.25">
      <c r="A1070" s="737">
        <v>1035</v>
      </c>
      <c r="B1070" s="744" t="s">
        <v>5494</v>
      </c>
      <c r="C1070" s="729" t="s">
        <v>1990</v>
      </c>
      <c r="D1070" s="716" t="s">
        <v>541</v>
      </c>
      <c r="E1070" s="729" t="s">
        <v>1991</v>
      </c>
      <c r="F1070" s="703">
        <v>30</v>
      </c>
      <c r="G1070" s="730" t="str">
        <f t="shared" si="18"/>
        <v>Kém</v>
      </c>
      <c r="H1070" s="757"/>
    </row>
    <row r="1071" spans="1:8" s="8" customFormat="1" x14ac:dyDescent="0.25">
      <c r="A1071" s="546">
        <v>1036</v>
      </c>
      <c r="B1071" s="547" t="s">
        <v>5495</v>
      </c>
      <c r="C1071" s="599" t="s">
        <v>1992</v>
      </c>
      <c r="D1071" s="598" t="s">
        <v>267</v>
      </c>
      <c r="E1071" s="599" t="s">
        <v>365</v>
      </c>
      <c r="F1071" s="569">
        <v>80</v>
      </c>
      <c r="G1071" s="408" t="str">
        <f t="shared" si="18"/>
        <v>Tốt</v>
      </c>
      <c r="H1071" s="676"/>
    </row>
    <row r="1072" spans="1:8" s="8" customFormat="1" x14ac:dyDescent="0.25">
      <c r="A1072" s="546">
        <v>1037</v>
      </c>
      <c r="B1072" s="547" t="s">
        <v>5496</v>
      </c>
      <c r="C1072" s="599" t="s">
        <v>1993</v>
      </c>
      <c r="D1072" s="598" t="s">
        <v>157</v>
      </c>
      <c r="E1072" s="599" t="s">
        <v>62</v>
      </c>
      <c r="F1072" s="569">
        <v>67</v>
      </c>
      <c r="G1072" s="408" t="str">
        <f t="shared" si="18"/>
        <v>Khá</v>
      </c>
      <c r="H1072" s="676" t="s">
        <v>73</v>
      </c>
    </row>
    <row r="1073" spans="1:8" s="8" customFormat="1" x14ac:dyDescent="0.25">
      <c r="A1073" s="546">
        <v>1038</v>
      </c>
      <c r="B1073" s="547" t="s">
        <v>5497</v>
      </c>
      <c r="C1073" s="599" t="s">
        <v>1994</v>
      </c>
      <c r="D1073" s="598" t="s">
        <v>1823</v>
      </c>
      <c r="E1073" s="599" t="s">
        <v>62</v>
      </c>
      <c r="F1073" s="569">
        <v>91</v>
      </c>
      <c r="G1073" s="408" t="str">
        <f t="shared" si="18"/>
        <v>Xuất sắc</v>
      </c>
      <c r="H1073" s="676"/>
    </row>
    <row r="1074" spans="1:8" s="8" customFormat="1" x14ac:dyDescent="0.25">
      <c r="A1074" s="546">
        <v>1039</v>
      </c>
      <c r="B1074" s="547" t="s">
        <v>5498</v>
      </c>
      <c r="C1074" s="599" t="s">
        <v>1995</v>
      </c>
      <c r="D1074" s="598" t="s">
        <v>267</v>
      </c>
      <c r="E1074" s="599" t="s">
        <v>62</v>
      </c>
      <c r="F1074" s="569">
        <v>83</v>
      </c>
      <c r="G1074" s="408" t="str">
        <f t="shared" si="18"/>
        <v>Tốt</v>
      </c>
      <c r="H1074" s="676"/>
    </row>
    <row r="1075" spans="1:8" s="8" customFormat="1" x14ac:dyDescent="0.25">
      <c r="A1075" s="546">
        <v>1040</v>
      </c>
      <c r="B1075" s="547" t="s">
        <v>5499</v>
      </c>
      <c r="C1075" s="599" t="s">
        <v>1996</v>
      </c>
      <c r="D1075" s="598" t="s">
        <v>65</v>
      </c>
      <c r="E1075" s="599" t="s">
        <v>63</v>
      </c>
      <c r="F1075" s="568">
        <v>87</v>
      </c>
      <c r="G1075" s="408" t="str">
        <f t="shared" si="18"/>
        <v>Tốt</v>
      </c>
      <c r="H1075" s="675"/>
    </row>
    <row r="1076" spans="1:8" s="8" customFormat="1" x14ac:dyDescent="0.25">
      <c r="A1076" s="546">
        <v>1041</v>
      </c>
      <c r="B1076" s="547" t="s">
        <v>5500</v>
      </c>
      <c r="C1076" s="599" t="s">
        <v>1997</v>
      </c>
      <c r="D1076" s="598" t="s">
        <v>51</v>
      </c>
      <c r="E1076" s="599" t="s">
        <v>63</v>
      </c>
      <c r="F1076" s="568">
        <v>83</v>
      </c>
      <c r="G1076" s="408" t="str">
        <f t="shared" si="18"/>
        <v>Tốt</v>
      </c>
      <c r="H1076" s="675"/>
    </row>
    <row r="1077" spans="1:8" s="8" customFormat="1" x14ac:dyDescent="0.25">
      <c r="A1077" s="546">
        <v>1042</v>
      </c>
      <c r="B1077" s="547" t="s">
        <v>5501</v>
      </c>
      <c r="C1077" s="599" t="s">
        <v>1998</v>
      </c>
      <c r="D1077" s="598" t="s">
        <v>46</v>
      </c>
      <c r="E1077" s="599" t="s">
        <v>64</v>
      </c>
      <c r="F1077" s="568">
        <v>81</v>
      </c>
      <c r="G1077" s="408" t="str">
        <f t="shared" si="18"/>
        <v>Tốt</v>
      </c>
      <c r="H1077" s="675"/>
    </row>
    <row r="1078" spans="1:8" s="8" customFormat="1" x14ac:dyDescent="0.25">
      <c r="A1078" s="546">
        <v>1043</v>
      </c>
      <c r="B1078" s="547" t="s">
        <v>5502</v>
      </c>
      <c r="C1078" s="599" t="s">
        <v>1999</v>
      </c>
      <c r="D1078" s="598" t="s">
        <v>144</v>
      </c>
      <c r="E1078" s="599" t="s">
        <v>64</v>
      </c>
      <c r="F1078" s="568">
        <v>91</v>
      </c>
      <c r="G1078" s="408" t="str">
        <f t="shared" si="18"/>
        <v>Xuất sắc</v>
      </c>
      <c r="H1078" s="675"/>
    </row>
    <row r="1079" spans="1:8" s="8" customFormat="1" x14ac:dyDescent="0.25">
      <c r="A1079" s="546">
        <v>1044</v>
      </c>
      <c r="B1079" s="547" t="s">
        <v>5503</v>
      </c>
      <c r="C1079" s="678" t="s">
        <v>2000</v>
      </c>
      <c r="D1079" s="679" t="s">
        <v>2001</v>
      </c>
      <c r="E1079" s="678" t="s">
        <v>64</v>
      </c>
      <c r="F1079" s="680">
        <v>30</v>
      </c>
      <c r="G1079" s="408" t="str">
        <f t="shared" si="18"/>
        <v>Kém</v>
      </c>
      <c r="H1079" s="677" t="s">
        <v>2219</v>
      </c>
    </row>
    <row r="1080" spans="1:8" s="8" customFormat="1" x14ac:dyDescent="0.25">
      <c r="A1080" s="546">
        <v>1045</v>
      </c>
      <c r="B1080" s="547" t="s">
        <v>5504</v>
      </c>
      <c r="C1080" s="599" t="s">
        <v>2002</v>
      </c>
      <c r="D1080" s="598" t="s">
        <v>38</v>
      </c>
      <c r="E1080" s="599" t="s">
        <v>64</v>
      </c>
      <c r="F1080" s="611">
        <v>76</v>
      </c>
      <c r="G1080" s="408" t="str">
        <f t="shared" si="18"/>
        <v>Khá</v>
      </c>
      <c r="H1080" s="667"/>
    </row>
    <row r="1081" spans="1:8" s="8" customFormat="1" x14ac:dyDescent="0.25">
      <c r="A1081" s="546">
        <v>1046</v>
      </c>
      <c r="B1081" s="547" t="s">
        <v>5505</v>
      </c>
      <c r="C1081" s="549" t="s">
        <v>2003</v>
      </c>
      <c r="D1081" s="554" t="s">
        <v>2004</v>
      </c>
      <c r="E1081" s="554" t="s">
        <v>1332</v>
      </c>
      <c r="F1081" s="553">
        <v>77</v>
      </c>
      <c r="G1081" s="408" t="str">
        <f t="shared" si="18"/>
        <v>Khá</v>
      </c>
      <c r="H1081" s="677"/>
    </row>
    <row r="1082" spans="1:8" s="8" customFormat="1" x14ac:dyDescent="0.25">
      <c r="A1082" s="546">
        <v>1047</v>
      </c>
      <c r="B1082" s="547" t="s">
        <v>5506</v>
      </c>
      <c r="C1082" s="603" t="s">
        <v>2005</v>
      </c>
      <c r="D1082" s="554" t="s">
        <v>2006</v>
      </c>
      <c r="E1082" s="591" t="s">
        <v>136</v>
      </c>
      <c r="F1082" s="553">
        <v>55</v>
      </c>
      <c r="G1082" s="408" t="str">
        <f t="shared" si="18"/>
        <v>Trung bình</v>
      </c>
      <c r="H1082" s="677" t="s">
        <v>5439</v>
      </c>
    </row>
    <row r="1083" spans="1:8" s="8" customFormat="1" x14ac:dyDescent="0.25">
      <c r="A1083" s="546">
        <v>1048</v>
      </c>
      <c r="B1083" s="547" t="s">
        <v>5507</v>
      </c>
      <c r="C1083" s="549" t="s">
        <v>2007</v>
      </c>
      <c r="D1083" s="554" t="s">
        <v>268</v>
      </c>
      <c r="E1083" s="591" t="s">
        <v>136</v>
      </c>
      <c r="F1083" s="553">
        <v>82</v>
      </c>
      <c r="G1083" s="408" t="str">
        <f t="shared" si="18"/>
        <v>Tốt</v>
      </c>
      <c r="H1083" s="677"/>
    </row>
    <row r="1084" spans="1:8" s="8" customFormat="1" x14ac:dyDescent="0.25">
      <c r="A1084" s="546">
        <v>1049</v>
      </c>
      <c r="B1084" s="547" t="s">
        <v>5508</v>
      </c>
      <c r="C1084" s="549" t="s">
        <v>2008</v>
      </c>
      <c r="D1084" s="554" t="s">
        <v>183</v>
      </c>
      <c r="E1084" s="591" t="s">
        <v>136</v>
      </c>
      <c r="F1084" s="553">
        <v>30</v>
      </c>
      <c r="G1084" s="408" t="str">
        <f t="shared" si="18"/>
        <v>Kém</v>
      </c>
      <c r="H1084" s="677" t="s">
        <v>2219</v>
      </c>
    </row>
    <row r="1085" spans="1:8" s="8" customFormat="1" x14ac:dyDescent="0.25">
      <c r="A1085" s="546">
        <v>1050</v>
      </c>
      <c r="B1085" s="547" t="s">
        <v>5509</v>
      </c>
      <c r="C1085" s="549" t="s">
        <v>2009</v>
      </c>
      <c r="D1085" s="554" t="s">
        <v>87</v>
      </c>
      <c r="E1085" s="591" t="s">
        <v>5</v>
      </c>
      <c r="F1085" s="553">
        <v>80</v>
      </c>
      <c r="G1085" s="408" t="str">
        <f t="shared" si="18"/>
        <v>Tốt</v>
      </c>
      <c r="H1085" s="677"/>
    </row>
    <row r="1086" spans="1:8" s="8" customFormat="1" x14ac:dyDescent="0.25">
      <c r="A1086" s="546">
        <v>1051</v>
      </c>
      <c r="B1086" s="547" t="s">
        <v>5510</v>
      </c>
      <c r="C1086" s="681" t="s">
        <v>2010</v>
      </c>
      <c r="D1086" s="591" t="s">
        <v>2011</v>
      </c>
      <c r="E1086" s="591" t="s">
        <v>5</v>
      </c>
      <c r="F1086" s="553">
        <v>30</v>
      </c>
      <c r="G1086" s="408" t="str">
        <f t="shared" si="18"/>
        <v>Kém</v>
      </c>
      <c r="H1086" s="677" t="s">
        <v>2219</v>
      </c>
    </row>
    <row r="1087" spans="1:8" s="8" customFormat="1" x14ac:dyDescent="0.25">
      <c r="A1087" s="546">
        <v>1052</v>
      </c>
      <c r="B1087" s="547" t="s">
        <v>5511</v>
      </c>
      <c r="C1087" s="681" t="s">
        <v>2012</v>
      </c>
      <c r="D1087" s="591" t="s">
        <v>58</v>
      </c>
      <c r="E1087" s="591" t="s">
        <v>23</v>
      </c>
      <c r="F1087" s="592">
        <v>66</v>
      </c>
      <c r="G1087" s="408" t="str">
        <f t="shared" si="18"/>
        <v>Khá</v>
      </c>
      <c r="H1087" s="670" t="s">
        <v>73</v>
      </c>
    </row>
    <row r="1088" spans="1:8" s="8" customFormat="1" x14ac:dyDescent="0.25">
      <c r="A1088" s="546">
        <v>1053</v>
      </c>
      <c r="B1088" s="547" t="s">
        <v>5512</v>
      </c>
      <c r="C1088" s="681" t="s">
        <v>2013</v>
      </c>
      <c r="D1088" s="591" t="s">
        <v>2014</v>
      </c>
      <c r="E1088" s="591" t="s">
        <v>137</v>
      </c>
      <c r="F1088" s="592">
        <v>83</v>
      </c>
      <c r="G1088" s="408" t="str">
        <f t="shared" si="18"/>
        <v>Tốt</v>
      </c>
      <c r="H1088" s="670"/>
    </row>
    <row r="1089" spans="1:8" s="8" customFormat="1" x14ac:dyDescent="0.25">
      <c r="A1089" s="546">
        <v>1054</v>
      </c>
      <c r="B1089" s="547" t="s">
        <v>5513</v>
      </c>
      <c r="C1089" s="681" t="s">
        <v>2015</v>
      </c>
      <c r="D1089" s="591" t="s">
        <v>216</v>
      </c>
      <c r="E1089" s="591" t="s">
        <v>66</v>
      </c>
      <c r="F1089" s="592">
        <v>62</v>
      </c>
      <c r="G1089" s="408" t="str">
        <f t="shared" si="18"/>
        <v>Trung bình</v>
      </c>
      <c r="H1089" s="670" t="s">
        <v>5439</v>
      </c>
    </row>
    <row r="1090" spans="1:8" s="8" customFormat="1" x14ac:dyDescent="0.25">
      <c r="A1090" s="546">
        <v>1055</v>
      </c>
      <c r="B1090" s="547" t="s">
        <v>5514</v>
      </c>
      <c r="C1090" s="681" t="s">
        <v>2016</v>
      </c>
      <c r="D1090" s="591" t="s">
        <v>1023</v>
      </c>
      <c r="E1090" s="554" t="s">
        <v>66</v>
      </c>
      <c r="F1090" s="592">
        <v>72</v>
      </c>
      <c r="G1090" s="408" t="str">
        <f t="shared" si="18"/>
        <v>Khá</v>
      </c>
      <c r="H1090" s="670" t="s">
        <v>5773</v>
      </c>
    </row>
    <row r="1091" spans="1:8" s="8" customFormat="1" x14ac:dyDescent="0.25">
      <c r="A1091" s="546">
        <v>1056</v>
      </c>
      <c r="B1091" s="547" t="s">
        <v>5515</v>
      </c>
      <c r="C1091" s="681" t="s">
        <v>2017</v>
      </c>
      <c r="D1091" s="591" t="s">
        <v>2018</v>
      </c>
      <c r="E1091" s="554" t="s">
        <v>67</v>
      </c>
      <c r="F1091" s="592">
        <v>70</v>
      </c>
      <c r="G1091" s="408" t="str">
        <f t="shared" ref="G1091:G1099" si="19">IF(F1091&gt;=90,"Xuất sắc",IF(F1091&gt;=80,"Tốt",IF(F1091&gt;=65,"Khá",IF(F1091&gt;=50,"Trung bình",IF(F1091&gt;=35,"Yếu","Kém")))))</f>
        <v>Khá</v>
      </c>
      <c r="H1091" s="682"/>
    </row>
    <row r="1092" spans="1:8" s="8" customFormat="1" x14ac:dyDescent="0.25">
      <c r="A1092" s="546">
        <v>1057</v>
      </c>
      <c r="B1092" s="547" t="s">
        <v>5516</v>
      </c>
      <c r="C1092" s="681" t="s">
        <v>2019</v>
      </c>
      <c r="D1092" s="591" t="s">
        <v>2020</v>
      </c>
      <c r="E1092" s="554" t="s">
        <v>12</v>
      </c>
      <c r="F1092" s="592">
        <v>70</v>
      </c>
      <c r="G1092" s="408" t="str">
        <f t="shared" si="19"/>
        <v>Khá</v>
      </c>
      <c r="H1092" s="670"/>
    </row>
    <row r="1093" spans="1:8" s="8" customFormat="1" x14ac:dyDescent="0.25">
      <c r="A1093" s="546">
        <v>1058</v>
      </c>
      <c r="B1093" s="547" t="s">
        <v>5517</v>
      </c>
      <c r="C1093" s="681" t="s">
        <v>2021</v>
      </c>
      <c r="D1093" s="591" t="s">
        <v>2022</v>
      </c>
      <c r="E1093" s="554" t="s">
        <v>2023</v>
      </c>
      <c r="F1093" s="592">
        <v>30</v>
      </c>
      <c r="G1093" s="408" t="str">
        <f t="shared" si="19"/>
        <v>Kém</v>
      </c>
      <c r="H1093" s="677" t="s">
        <v>2219</v>
      </c>
    </row>
    <row r="1094" spans="1:8" s="8" customFormat="1" x14ac:dyDescent="0.25">
      <c r="A1094" s="546">
        <v>1059</v>
      </c>
      <c r="B1094" s="547" t="s">
        <v>5518</v>
      </c>
      <c r="C1094" s="681" t="s">
        <v>2024</v>
      </c>
      <c r="D1094" s="591" t="s">
        <v>80</v>
      </c>
      <c r="E1094" s="554" t="s">
        <v>186</v>
      </c>
      <c r="F1094" s="592">
        <v>96</v>
      </c>
      <c r="G1094" s="408" t="str">
        <f t="shared" si="19"/>
        <v>Xuất sắc</v>
      </c>
      <c r="H1094" s="670"/>
    </row>
    <row r="1095" spans="1:8" s="8" customFormat="1" x14ac:dyDescent="0.25">
      <c r="A1095" s="546">
        <v>1060</v>
      </c>
      <c r="B1095" s="547" t="s">
        <v>5519</v>
      </c>
      <c r="C1095" s="681" t="s">
        <v>2025</v>
      </c>
      <c r="D1095" s="591" t="s">
        <v>188</v>
      </c>
      <c r="E1095" s="554" t="s">
        <v>193</v>
      </c>
      <c r="F1095" s="592">
        <v>95</v>
      </c>
      <c r="G1095" s="408" t="str">
        <f t="shared" si="19"/>
        <v>Xuất sắc</v>
      </c>
      <c r="H1095" s="670"/>
    </row>
    <row r="1096" spans="1:8" s="8" customFormat="1" x14ac:dyDescent="0.25">
      <c r="A1096" s="546">
        <v>1061</v>
      </c>
      <c r="B1096" s="547" t="s">
        <v>5520</v>
      </c>
      <c r="C1096" s="681" t="s">
        <v>5666</v>
      </c>
      <c r="D1096" s="591" t="s">
        <v>5865</v>
      </c>
      <c r="E1096" s="554" t="s">
        <v>7</v>
      </c>
      <c r="F1096" s="592">
        <v>0</v>
      </c>
      <c r="G1096" s="408" t="str">
        <f t="shared" si="19"/>
        <v>Kém</v>
      </c>
      <c r="H1096" s="677" t="s">
        <v>2219</v>
      </c>
    </row>
    <row r="1097" spans="1:8" s="8" customFormat="1" x14ac:dyDescent="0.25">
      <c r="A1097" s="546">
        <v>1062</v>
      </c>
      <c r="B1097" s="547" t="s">
        <v>5521</v>
      </c>
      <c r="C1097" s="681" t="s">
        <v>5659</v>
      </c>
      <c r="D1097" s="591" t="s">
        <v>5866</v>
      </c>
      <c r="E1097" s="554" t="s">
        <v>34</v>
      </c>
      <c r="F1097" s="592">
        <v>0</v>
      </c>
      <c r="G1097" s="408" t="str">
        <f t="shared" si="19"/>
        <v>Kém</v>
      </c>
      <c r="H1097" s="677" t="s">
        <v>2219</v>
      </c>
    </row>
    <row r="1098" spans="1:8" s="8" customFormat="1" x14ac:dyDescent="0.25">
      <c r="A1098" s="546">
        <v>1063</v>
      </c>
      <c r="B1098" s="547" t="s">
        <v>5792</v>
      </c>
      <c r="C1098" s="681" t="s">
        <v>2110</v>
      </c>
      <c r="D1098" s="591" t="s">
        <v>5867</v>
      </c>
      <c r="E1098" s="554" t="s">
        <v>12</v>
      </c>
      <c r="F1098" s="592">
        <v>0</v>
      </c>
      <c r="G1098" s="408" t="str">
        <f t="shared" si="19"/>
        <v>Kém</v>
      </c>
      <c r="H1098" s="677" t="s">
        <v>2219</v>
      </c>
    </row>
    <row r="1099" spans="1:8" s="8" customFormat="1" x14ac:dyDescent="0.25">
      <c r="A1099" s="546">
        <v>1064</v>
      </c>
      <c r="B1099" s="547" t="s">
        <v>5793</v>
      </c>
      <c r="C1099" s="681" t="s">
        <v>5681</v>
      </c>
      <c r="D1099" s="591" t="s">
        <v>13</v>
      </c>
      <c r="E1099" s="554" t="s">
        <v>11</v>
      </c>
      <c r="F1099" s="592">
        <v>0</v>
      </c>
      <c r="G1099" s="408" t="str">
        <f t="shared" si="19"/>
        <v>Kém</v>
      </c>
      <c r="H1099" s="677" t="s">
        <v>2219</v>
      </c>
    </row>
    <row r="1100" spans="1:8" s="8" customFormat="1" x14ac:dyDescent="0.25">
      <c r="B1100" s="546"/>
      <c r="C1100" s="590" t="s">
        <v>5868</v>
      </c>
      <c r="D1100" s="546"/>
      <c r="E1100" s="588"/>
      <c r="F1100" s="545"/>
      <c r="G1100" s="545"/>
      <c r="H1100" s="645"/>
    </row>
    <row r="1101" spans="1:8" s="8" customFormat="1" x14ac:dyDescent="0.25">
      <c r="A1101" s="546">
        <v>1065</v>
      </c>
      <c r="B1101" s="553" t="s">
        <v>5447</v>
      </c>
      <c r="C1101" s="683" t="s">
        <v>2026</v>
      </c>
      <c r="D1101" s="683" t="s">
        <v>48</v>
      </c>
      <c r="E1101" s="683" t="s">
        <v>71</v>
      </c>
      <c r="F1101" s="554">
        <v>70</v>
      </c>
      <c r="G1101" s="553" t="str">
        <f>IF(F1101&gt;89,"Xuất sắc",IF(F1101&gt;79,"Tốt",IF(F1101&gt;=65,"Khá",IF(F1101&gt;=50,"Trung bình",IF(F1101&lt;50,"Yếu")))))</f>
        <v>Khá</v>
      </c>
      <c r="H1101" s="684"/>
    </row>
    <row r="1102" spans="1:8" s="8" customFormat="1" x14ac:dyDescent="0.25">
      <c r="A1102" s="546">
        <v>1066</v>
      </c>
      <c r="B1102" s="553" t="s">
        <v>5448</v>
      </c>
      <c r="C1102" s="683" t="s">
        <v>2027</v>
      </c>
      <c r="D1102" s="683" t="s">
        <v>778</v>
      </c>
      <c r="E1102" s="683" t="s">
        <v>34</v>
      </c>
      <c r="F1102" s="554">
        <v>89</v>
      </c>
      <c r="G1102" s="553" t="str">
        <f t="shared" ref="G1102:G1165" si="20">IF(F1102&gt;89,"Xuất sắc",IF(F1102&gt;79,"Tốt",IF(F1102&gt;=65,"Khá",IF(F1102&gt;=50,"Trung bình",IF(F1102&lt;50,"Yếu")))))</f>
        <v>Tốt</v>
      </c>
      <c r="H1102" s="684"/>
    </row>
    <row r="1103" spans="1:8" s="8" customFormat="1" x14ac:dyDescent="0.25">
      <c r="A1103" s="546">
        <v>1067</v>
      </c>
      <c r="B1103" s="553" t="s">
        <v>5450</v>
      </c>
      <c r="C1103" s="683" t="s">
        <v>2028</v>
      </c>
      <c r="D1103" s="683" t="s">
        <v>336</v>
      </c>
      <c r="E1103" s="683" t="s">
        <v>34</v>
      </c>
      <c r="F1103" s="554">
        <v>80</v>
      </c>
      <c r="G1103" s="553" t="str">
        <f t="shared" si="20"/>
        <v>Tốt</v>
      </c>
      <c r="H1103" s="684"/>
    </row>
    <row r="1104" spans="1:8" s="8" customFormat="1" x14ac:dyDescent="0.25">
      <c r="A1104" s="546">
        <v>1068</v>
      </c>
      <c r="B1104" s="553" t="s">
        <v>5451</v>
      </c>
      <c r="C1104" s="683" t="s">
        <v>2029</v>
      </c>
      <c r="D1104" s="683" t="s">
        <v>2030</v>
      </c>
      <c r="E1104" s="683" t="s">
        <v>34</v>
      </c>
      <c r="F1104" s="554">
        <v>92</v>
      </c>
      <c r="G1104" s="553" t="str">
        <f t="shared" si="20"/>
        <v>Xuất sắc</v>
      </c>
      <c r="H1104" s="684"/>
    </row>
    <row r="1105" spans="1:8" s="8" customFormat="1" x14ac:dyDescent="0.25">
      <c r="A1105" s="546">
        <v>1069</v>
      </c>
      <c r="B1105" s="553" t="s">
        <v>5452</v>
      </c>
      <c r="C1105" s="683" t="s">
        <v>2031</v>
      </c>
      <c r="D1105" s="683" t="s">
        <v>916</v>
      </c>
      <c r="E1105" s="683" t="s">
        <v>34</v>
      </c>
      <c r="F1105" s="554">
        <v>93</v>
      </c>
      <c r="G1105" s="553" t="str">
        <f t="shared" si="20"/>
        <v>Xuất sắc</v>
      </c>
      <c r="H1105" s="684"/>
    </row>
    <row r="1106" spans="1:8" s="8" customFormat="1" x14ac:dyDescent="0.25">
      <c r="A1106" s="546">
        <v>1070</v>
      </c>
      <c r="B1106" s="553" t="s">
        <v>5453</v>
      </c>
      <c r="C1106" s="683" t="s">
        <v>2032</v>
      </c>
      <c r="D1106" s="683" t="s">
        <v>267</v>
      </c>
      <c r="E1106" s="683" t="s">
        <v>34</v>
      </c>
      <c r="F1106" s="554">
        <v>87</v>
      </c>
      <c r="G1106" s="553" t="str">
        <f t="shared" si="20"/>
        <v>Tốt</v>
      </c>
      <c r="H1106" s="684"/>
    </row>
    <row r="1107" spans="1:8" s="8" customFormat="1" x14ac:dyDescent="0.25">
      <c r="A1107" s="546">
        <v>1071</v>
      </c>
      <c r="B1107" s="553" t="s">
        <v>5454</v>
      </c>
      <c r="C1107" s="683" t="s">
        <v>2033</v>
      </c>
      <c r="D1107" s="683" t="s">
        <v>2034</v>
      </c>
      <c r="E1107" s="683" t="s">
        <v>34</v>
      </c>
      <c r="F1107" s="554">
        <v>82</v>
      </c>
      <c r="G1107" s="553" t="str">
        <f t="shared" si="20"/>
        <v>Tốt</v>
      </c>
      <c r="H1107" s="685"/>
    </row>
    <row r="1108" spans="1:8" s="8" customFormat="1" x14ac:dyDescent="0.25">
      <c r="A1108" s="546">
        <v>1072</v>
      </c>
      <c r="B1108" s="553" t="s">
        <v>5455</v>
      </c>
      <c r="C1108" s="683" t="s">
        <v>2035</v>
      </c>
      <c r="D1108" s="683" t="s">
        <v>2036</v>
      </c>
      <c r="E1108" s="683" t="s">
        <v>34</v>
      </c>
      <c r="F1108" s="554">
        <v>86</v>
      </c>
      <c r="G1108" s="553" t="str">
        <f t="shared" si="20"/>
        <v>Tốt</v>
      </c>
      <c r="H1108" s="684"/>
    </row>
    <row r="1109" spans="1:8" x14ac:dyDescent="0.25">
      <c r="A1109" s="737">
        <v>1073</v>
      </c>
      <c r="B1109" s="728" t="s">
        <v>5456</v>
      </c>
      <c r="C1109" s="758" t="s">
        <v>2037</v>
      </c>
      <c r="D1109" s="758" t="s">
        <v>2038</v>
      </c>
      <c r="E1109" s="758" t="s">
        <v>34</v>
      </c>
      <c r="F1109" s="699">
        <v>64</v>
      </c>
      <c r="G1109" s="728" t="str">
        <f t="shared" si="20"/>
        <v>Trung bình</v>
      </c>
      <c r="H1109" s="759" t="s">
        <v>123</v>
      </c>
    </row>
    <row r="1110" spans="1:8" x14ac:dyDescent="0.25">
      <c r="A1110" s="737">
        <v>1074</v>
      </c>
      <c r="B1110" s="728" t="s">
        <v>5457</v>
      </c>
      <c r="C1110" s="758" t="s">
        <v>2039</v>
      </c>
      <c r="D1110" s="758" t="s">
        <v>223</v>
      </c>
      <c r="E1110" s="758" t="s">
        <v>935</v>
      </c>
      <c r="F1110" s="699">
        <v>64</v>
      </c>
      <c r="G1110" s="728" t="str">
        <f t="shared" si="20"/>
        <v>Trung bình</v>
      </c>
      <c r="H1110" s="759" t="s">
        <v>5575</v>
      </c>
    </row>
    <row r="1111" spans="1:8" s="8" customFormat="1" x14ac:dyDescent="0.25">
      <c r="A1111" s="546">
        <v>1075</v>
      </c>
      <c r="B1111" s="553" t="s">
        <v>5458</v>
      </c>
      <c r="C1111" s="683" t="s">
        <v>2040</v>
      </c>
      <c r="D1111" s="683" t="s">
        <v>18</v>
      </c>
      <c r="E1111" s="683" t="s">
        <v>37</v>
      </c>
      <c r="F1111" s="554">
        <v>89</v>
      </c>
      <c r="G1111" s="553" t="str">
        <f t="shared" si="20"/>
        <v>Tốt</v>
      </c>
      <c r="H1111" s="684"/>
    </row>
    <row r="1112" spans="1:8" s="8" customFormat="1" x14ac:dyDescent="0.25">
      <c r="A1112" s="546">
        <v>1076</v>
      </c>
      <c r="B1112" s="553" t="s">
        <v>5459</v>
      </c>
      <c r="C1112" s="683" t="s">
        <v>2041</v>
      </c>
      <c r="D1112" s="683" t="s">
        <v>143</v>
      </c>
      <c r="E1112" s="683" t="s">
        <v>6</v>
      </c>
      <c r="F1112" s="554">
        <v>83</v>
      </c>
      <c r="G1112" s="553" t="str">
        <f t="shared" si="20"/>
        <v>Tốt</v>
      </c>
      <c r="H1112" s="684"/>
    </row>
    <row r="1113" spans="1:8" s="8" customFormat="1" x14ac:dyDescent="0.25">
      <c r="A1113" s="546">
        <v>1077</v>
      </c>
      <c r="B1113" s="553" t="s">
        <v>5461</v>
      </c>
      <c r="C1113" s="683" t="s">
        <v>2042</v>
      </c>
      <c r="D1113" s="683" t="s">
        <v>2043</v>
      </c>
      <c r="E1113" s="683" t="s">
        <v>6</v>
      </c>
      <c r="F1113" s="554">
        <v>88</v>
      </c>
      <c r="G1113" s="553" t="str">
        <f t="shared" si="20"/>
        <v>Tốt</v>
      </c>
      <c r="H1113" s="684"/>
    </row>
    <row r="1114" spans="1:8" s="8" customFormat="1" x14ac:dyDescent="0.25">
      <c r="A1114" s="546">
        <v>1078</v>
      </c>
      <c r="B1114" s="553" t="s">
        <v>5462</v>
      </c>
      <c r="C1114" s="683" t="s">
        <v>2044</v>
      </c>
      <c r="D1114" s="683" t="s">
        <v>647</v>
      </c>
      <c r="E1114" s="683" t="s">
        <v>39</v>
      </c>
      <c r="F1114" s="554">
        <v>85</v>
      </c>
      <c r="G1114" s="553" t="str">
        <f t="shared" si="20"/>
        <v>Tốt</v>
      </c>
      <c r="H1114" s="684"/>
    </row>
    <row r="1115" spans="1:8" s="8" customFormat="1" x14ac:dyDescent="0.25">
      <c r="A1115" s="546">
        <v>1079</v>
      </c>
      <c r="B1115" s="553" t="s">
        <v>5463</v>
      </c>
      <c r="C1115" s="683" t="s">
        <v>2045</v>
      </c>
      <c r="D1115" s="683" t="s">
        <v>532</v>
      </c>
      <c r="E1115" s="683" t="s">
        <v>41</v>
      </c>
      <c r="F1115" s="554">
        <v>93</v>
      </c>
      <c r="G1115" s="553" t="str">
        <f t="shared" si="20"/>
        <v>Xuất sắc</v>
      </c>
      <c r="H1115" s="684"/>
    </row>
    <row r="1116" spans="1:8" s="8" customFormat="1" x14ac:dyDescent="0.25">
      <c r="A1116" s="546">
        <v>1080</v>
      </c>
      <c r="B1116" s="553" t="s">
        <v>5464</v>
      </c>
      <c r="C1116" s="683" t="s">
        <v>2046</v>
      </c>
      <c r="D1116" s="683" t="s">
        <v>1127</v>
      </c>
      <c r="E1116" s="683" t="s">
        <v>41</v>
      </c>
      <c r="F1116" s="554">
        <v>85</v>
      </c>
      <c r="G1116" s="553" t="str">
        <f t="shared" si="20"/>
        <v>Tốt</v>
      </c>
      <c r="H1116" s="684"/>
    </row>
    <row r="1117" spans="1:8" s="8" customFormat="1" x14ac:dyDescent="0.25">
      <c r="A1117" s="546">
        <v>1081</v>
      </c>
      <c r="B1117" s="553" t="s">
        <v>5465</v>
      </c>
      <c r="C1117" s="683" t="s">
        <v>2047</v>
      </c>
      <c r="D1117" s="683" t="s">
        <v>89</v>
      </c>
      <c r="E1117" s="683" t="s">
        <v>219</v>
      </c>
      <c r="F1117" s="554">
        <v>70</v>
      </c>
      <c r="G1117" s="553" t="str">
        <f t="shared" si="20"/>
        <v>Khá</v>
      </c>
      <c r="H1117" s="684"/>
    </row>
    <row r="1118" spans="1:8" s="8" customFormat="1" x14ac:dyDescent="0.25">
      <c r="A1118" s="546">
        <v>1082</v>
      </c>
      <c r="B1118" s="553" t="s">
        <v>5466</v>
      </c>
      <c r="C1118" s="683" t="s">
        <v>2048</v>
      </c>
      <c r="D1118" s="683" t="s">
        <v>571</v>
      </c>
      <c r="E1118" s="683" t="s">
        <v>149</v>
      </c>
      <c r="F1118" s="554">
        <v>83</v>
      </c>
      <c r="G1118" s="553" t="str">
        <f t="shared" si="20"/>
        <v>Tốt</v>
      </c>
      <c r="H1118" s="684"/>
    </row>
    <row r="1119" spans="1:8" s="8" customFormat="1" x14ac:dyDescent="0.25">
      <c r="A1119" s="546">
        <v>1083</v>
      </c>
      <c r="B1119" s="553" t="s">
        <v>5467</v>
      </c>
      <c r="C1119" s="683" t="s">
        <v>2049</v>
      </c>
      <c r="D1119" s="683" t="s">
        <v>96</v>
      </c>
      <c r="E1119" s="683" t="s">
        <v>7</v>
      </c>
      <c r="F1119" s="554">
        <v>80</v>
      </c>
      <c r="G1119" s="553" t="str">
        <f t="shared" si="20"/>
        <v>Tốt</v>
      </c>
      <c r="H1119" s="684"/>
    </row>
    <row r="1120" spans="1:8" s="8" customFormat="1" x14ac:dyDescent="0.25">
      <c r="A1120" s="546">
        <v>1084</v>
      </c>
      <c r="B1120" s="553" t="s">
        <v>5468</v>
      </c>
      <c r="C1120" s="683" t="s">
        <v>2050</v>
      </c>
      <c r="D1120" s="683" t="s">
        <v>2051</v>
      </c>
      <c r="E1120" s="683" t="s">
        <v>43</v>
      </c>
      <c r="F1120" s="554">
        <v>92</v>
      </c>
      <c r="G1120" s="553" t="str">
        <f t="shared" si="20"/>
        <v>Xuất sắc</v>
      </c>
      <c r="H1120" s="684"/>
    </row>
    <row r="1121" spans="1:8" s="8" customFormat="1" x14ac:dyDescent="0.25">
      <c r="A1121" s="546">
        <v>1085</v>
      </c>
      <c r="B1121" s="553" t="s">
        <v>5469</v>
      </c>
      <c r="C1121" s="683" t="s">
        <v>2052</v>
      </c>
      <c r="D1121" s="683" t="s">
        <v>2053</v>
      </c>
      <c r="E1121" s="683" t="s">
        <v>15</v>
      </c>
      <c r="F1121" s="554">
        <v>85</v>
      </c>
      <c r="G1121" s="553" t="str">
        <f t="shared" si="20"/>
        <v>Tốt</v>
      </c>
      <c r="H1121" s="684"/>
    </row>
    <row r="1122" spans="1:8" x14ac:dyDescent="0.25">
      <c r="A1122" s="737">
        <v>1086</v>
      </c>
      <c r="B1122" s="728" t="s">
        <v>5470</v>
      </c>
      <c r="C1122" s="758" t="s">
        <v>2054</v>
      </c>
      <c r="D1122" s="758" t="s">
        <v>120</v>
      </c>
      <c r="E1122" s="758" t="s">
        <v>49</v>
      </c>
      <c r="F1122" s="699">
        <v>60</v>
      </c>
      <c r="G1122" s="728" t="str">
        <f t="shared" si="20"/>
        <v>Trung bình</v>
      </c>
      <c r="H1122" s="759" t="s">
        <v>5575</v>
      </c>
    </row>
    <row r="1123" spans="1:8" s="8" customFormat="1" x14ac:dyDescent="0.25">
      <c r="A1123" s="546">
        <v>1087</v>
      </c>
      <c r="B1123" s="553" t="s">
        <v>5471</v>
      </c>
      <c r="C1123" s="683" t="s">
        <v>2055</v>
      </c>
      <c r="D1123" s="683" t="s">
        <v>2056</v>
      </c>
      <c r="E1123" s="683" t="s">
        <v>21</v>
      </c>
      <c r="F1123" s="554">
        <v>86</v>
      </c>
      <c r="G1123" s="553" t="str">
        <f t="shared" si="20"/>
        <v>Tốt</v>
      </c>
      <c r="H1123" s="684"/>
    </row>
    <row r="1124" spans="1:8" s="8" customFormat="1" x14ac:dyDescent="0.25">
      <c r="A1124" s="546">
        <v>1088</v>
      </c>
      <c r="B1124" s="553" t="s">
        <v>5472</v>
      </c>
      <c r="C1124" s="683" t="s">
        <v>2057</v>
      </c>
      <c r="D1124" s="683" t="s">
        <v>187</v>
      </c>
      <c r="E1124" s="683" t="s">
        <v>189</v>
      </c>
      <c r="F1124" s="554">
        <v>89</v>
      </c>
      <c r="G1124" s="553" t="str">
        <f t="shared" si="20"/>
        <v>Tốt</v>
      </c>
      <c r="H1124" s="684"/>
    </row>
    <row r="1125" spans="1:8" s="8" customFormat="1" x14ac:dyDescent="0.25">
      <c r="A1125" s="546">
        <v>1089</v>
      </c>
      <c r="B1125" s="553" t="s">
        <v>5473</v>
      </c>
      <c r="C1125" s="683" t="s">
        <v>2059</v>
      </c>
      <c r="D1125" s="683" t="s">
        <v>916</v>
      </c>
      <c r="E1125" s="683" t="s">
        <v>56</v>
      </c>
      <c r="F1125" s="554">
        <v>86</v>
      </c>
      <c r="G1125" s="553" t="str">
        <f t="shared" si="20"/>
        <v>Tốt</v>
      </c>
      <c r="H1125" s="684"/>
    </row>
    <row r="1126" spans="1:8" s="8" customFormat="1" x14ac:dyDescent="0.25">
      <c r="A1126" s="546">
        <v>1090</v>
      </c>
      <c r="B1126" s="553" t="s">
        <v>5474</v>
      </c>
      <c r="C1126" s="683" t="s">
        <v>2060</v>
      </c>
      <c r="D1126" s="683" t="s">
        <v>18</v>
      </c>
      <c r="E1126" s="683" t="s">
        <v>109</v>
      </c>
      <c r="F1126" s="554">
        <v>86</v>
      </c>
      <c r="G1126" s="553" t="str">
        <f t="shared" si="20"/>
        <v>Tốt</v>
      </c>
      <c r="H1126" s="684"/>
    </row>
    <row r="1127" spans="1:8" s="8" customFormat="1" x14ac:dyDescent="0.25">
      <c r="A1127" s="546">
        <v>1091</v>
      </c>
      <c r="B1127" s="553" t="s">
        <v>5475</v>
      </c>
      <c r="C1127" s="683" t="s">
        <v>2061</v>
      </c>
      <c r="D1127" s="683" t="s">
        <v>401</v>
      </c>
      <c r="E1127" s="683" t="s">
        <v>266</v>
      </c>
      <c r="F1127" s="554">
        <v>90</v>
      </c>
      <c r="G1127" s="553" t="str">
        <f t="shared" si="20"/>
        <v>Xuất sắc</v>
      </c>
      <c r="H1127" s="684"/>
    </row>
    <row r="1128" spans="1:8" s="8" customFormat="1" x14ac:dyDescent="0.25">
      <c r="A1128" s="546">
        <v>1092</v>
      </c>
      <c r="B1128" s="553" t="s">
        <v>5476</v>
      </c>
      <c r="C1128" s="683" t="s">
        <v>2062</v>
      </c>
      <c r="D1128" s="683" t="s">
        <v>198</v>
      </c>
      <c r="E1128" s="683" t="s">
        <v>8</v>
      </c>
      <c r="F1128" s="554">
        <v>78</v>
      </c>
      <c r="G1128" s="553" t="str">
        <f t="shared" si="20"/>
        <v>Khá</v>
      </c>
      <c r="H1128" s="684"/>
    </row>
    <row r="1129" spans="1:8" s="8" customFormat="1" x14ac:dyDescent="0.25">
      <c r="A1129" s="546">
        <v>1093</v>
      </c>
      <c r="B1129" s="553" t="s">
        <v>5477</v>
      </c>
      <c r="C1129" s="683" t="s">
        <v>2063</v>
      </c>
      <c r="D1129" s="683" t="s">
        <v>2064</v>
      </c>
      <c r="E1129" s="683" t="s">
        <v>8</v>
      </c>
      <c r="F1129" s="554">
        <v>90</v>
      </c>
      <c r="G1129" s="553" t="str">
        <f t="shared" si="20"/>
        <v>Xuất sắc</v>
      </c>
      <c r="H1129" s="684"/>
    </row>
    <row r="1130" spans="1:8" s="8" customFormat="1" x14ac:dyDescent="0.25">
      <c r="A1130" s="546">
        <v>1094</v>
      </c>
      <c r="B1130" s="553" t="s">
        <v>5478</v>
      </c>
      <c r="C1130" s="683" t="s">
        <v>2065</v>
      </c>
      <c r="D1130" s="683" t="s">
        <v>155</v>
      </c>
      <c r="E1130" s="683" t="s">
        <v>8</v>
      </c>
      <c r="F1130" s="554">
        <v>86</v>
      </c>
      <c r="G1130" s="553" t="str">
        <f t="shared" si="20"/>
        <v>Tốt</v>
      </c>
      <c r="H1130" s="684"/>
    </row>
    <row r="1131" spans="1:8" s="8" customFormat="1" x14ac:dyDescent="0.25">
      <c r="A1131" s="546">
        <v>1095</v>
      </c>
      <c r="B1131" s="553" t="s">
        <v>5479</v>
      </c>
      <c r="C1131" s="683" t="s">
        <v>2066</v>
      </c>
      <c r="D1131" s="683" t="s">
        <v>167</v>
      </c>
      <c r="E1131" s="683" t="s">
        <v>8</v>
      </c>
      <c r="F1131" s="554">
        <v>80</v>
      </c>
      <c r="G1131" s="553" t="str">
        <f t="shared" si="20"/>
        <v>Tốt</v>
      </c>
      <c r="H1131" s="684"/>
    </row>
    <row r="1132" spans="1:8" s="8" customFormat="1" x14ac:dyDescent="0.25">
      <c r="A1132" s="546">
        <v>1096</v>
      </c>
      <c r="B1132" s="553" t="s">
        <v>5480</v>
      </c>
      <c r="C1132" s="683" t="s">
        <v>2067</v>
      </c>
      <c r="D1132" s="683" t="s">
        <v>2068</v>
      </c>
      <c r="E1132" s="683" t="s">
        <v>8</v>
      </c>
      <c r="F1132" s="554">
        <v>67</v>
      </c>
      <c r="G1132" s="553" t="str">
        <f t="shared" si="20"/>
        <v>Khá</v>
      </c>
      <c r="H1132" s="684"/>
    </row>
    <row r="1133" spans="1:8" s="8" customFormat="1" x14ac:dyDescent="0.25">
      <c r="A1133" s="546">
        <v>1097</v>
      </c>
      <c r="B1133" s="553" t="s">
        <v>5481</v>
      </c>
      <c r="C1133" s="683" t="s">
        <v>2069</v>
      </c>
      <c r="D1133" s="683" t="s">
        <v>2070</v>
      </c>
      <c r="E1133" s="683" t="s">
        <v>8</v>
      </c>
      <c r="F1133" s="554">
        <v>92</v>
      </c>
      <c r="G1133" s="553" t="str">
        <f t="shared" si="20"/>
        <v>Xuất sắc</v>
      </c>
      <c r="H1133" s="684"/>
    </row>
    <row r="1134" spans="1:8" x14ac:dyDescent="0.25">
      <c r="A1134" s="737">
        <v>1098</v>
      </c>
      <c r="B1134" s="728" t="s">
        <v>5482</v>
      </c>
      <c r="C1134" s="758" t="s">
        <v>2071</v>
      </c>
      <c r="D1134" s="758" t="s">
        <v>2072</v>
      </c>
      <c r="E1134" s="758" t="s">
        <v>8</v>
      </c>
      <c r="F1134" s="699">
        <v>35</v>
      </c>
      <c r="G1134" s="728" t="str">
        <f t="shared" si="20"/>
        <v>Yếu</v>
      </c>
      <c r="H1134" s="759" t="s">
        <v>2219</v>
      </c>
    </row>
    <row r="1135" spans="1:8" s="8" customFormat="1" x14ac:dyDescent="0.25">
      <c r="A1135" s="546">
        <v>1099</v>
      </c>
      <c r="B1135" s="553" t="s">
        <v>5483</v>
      </c>
      <c r="C1135" s="683" t="s">
        <v>2073</v>
      </c>
      <c r="D1135" s="683" t="s">
        <v>2074</v>
      </c>
      <c r="E1135" s="683" t="s">
        <v>154</v>
      </c>
      <c r="F1135" s="554">
        <v>96</v>
      </c>
      <c r="G1135" s="553" t="str">
        <f t="shared" si="20"/>
        <v>Xuất sắc</v>
      </c>
      <c r="H1135" s="684"/>
    </row>
    <row r="1136" spans="1:8" s="8" customFormat="1" x14ac:dyDescent="0.25">
      <c r="A1136" s="546">
        <v>1100</v>
      </c>
      <c r="B1136" s="553" t="s">
        <v>5484</v>
      </c>
      <c r="C1136" s="683" t="s">
        <v>2075</v>
      </c>
      <c r="D1136" s="683" t="s">
        <v>2076</v>
      </c>
      <c r="E1136" s="683" t="s">
        <v>25</v>
      </c>
      <c r="F1136" s="554">
        <v>80</v>
      </c>
      <c r="G1136" s="553" t="str">
        <f t="shared" si="20"/>
        <v>Tốt</v>
      </c>
      <c r="H1136" s="684"/>
    </row>
    <row r="1137" spans="1:8" s="8" customFormat="1" x14ac:dyDescent="0.25">
      <c r="A1137" s="546">
        <v>1101</v>
      </c>
      <c r="B1137" s="553" t="s">
        <v>5485</v>
      </c>
      <c r="C1137" s="683" t="s">
        <v>2077</v>
      </c>
      <c r="D1137" s="683" t="s">
        <v>48</v>
      </c>
      <c r="E1137" s="683" t="s">
        <v>86</v>
      </c>
      <c r="F1137" s="554">
        <v>96</v>
      </c>
      <c r="G1137" s="553" t="str">
        <f t="shared" si="20"/>
        <v>Xuất sắc</v>
      </c>
      <c r="H1137" s="684"/>
    </row>
    <row r="1138" spans="1:8" s="8" customFormat="1" x14ac:dyDescent="0.25">
      <c r="A1138" s="546">
        <v>1102</v>
      </c>
      <c r="B1138" s="553" t="s">
        <v>5486</v>
      </c>
      <c r="C1138" s="683" t="s">
        <v>2078</v>
      </c>
      <c r="D1138" s="683" t="s">
        <v>115</v>
      </c>
      <c r="E1138" s="683" t="s">
        <v>86</v>
      </c>
      <c r="F1138" s="554">
        <v>50</v>
      </c>
      <c r="G1138" s="553" t="str">
        <f t="shared" si="20"/>
        <v>Trung bình</v>
      </c>
      <c r="H1138" s="684"/>
    </row>
    <row r="1139" spans="1:8" s="8" customFormat="1" x14ac:dyDescent="0.25">
      <c r="A1139" s="546">
        <v>1103</v>
      </c>
      <c r="B1139" s="553" t="s">
        <v>5487</v>
      </c>
      <c r="C1139" s="683" t="s">
        <v>2079</v>
      </c>
      <c r="D1139" s="683" t="s">
        <v>2080</v>
      </c>
      <c r="E1139" s="683" t="s">
        <v>130</v>
      </c>
      <c r="F1139" s="554">
        <v>78</v>
      </c>
      <c r="G1139" s="553" t="str">
        <f t="shared" si="20"/>
        <v>Khá</v>
      </c>
      <c r="H1139" s="684"/>
    </row>
    <row r="1140" spans="1:8" s="8" customFormat="1" x14ac:dyDescent="0.25">
      <c r="A1140" s="546">
        <v>1104</v>
      </c>
      <c r="B1140" s="553" t="s">
        <v>5488</v>
      </c>
      <c r="C1140" s="683" t="s">
        <v>2081</v>
      </c>
      <c r="D1140" s="683" t="s">
        <v>18</v>
      </c>
      <c r="E1140" s="683" t="s">
        <v>22</v>
      </c>
      <c r="F1140" s="554">
        <v>86</v>
      </c>
      <c r="G1140" s="553" t="str">
        <f t="shared" si="20"/>
        <v>Tốt</v>
      </c>
      <c r="H1140" s="684"/>
    </row>
    <row r="1141" spans="1:8" s="8" customFormat="1" x14ac:dyDescent="0.25">
      <c r="A1141" s="546">
        <v>1105</v>
      </c>
      <c r="B1141" s="553" t="s">
        <v>5489</v>
      </c>
      <c r="C1141" s="683" t="s">
        <v>2082</v>
      </c>
      <c r="D1141" s="683" t="s">
        <v>337</v>
      </c>
      <c r="E1141" s="683" t="s">
        <v>182</v>
      </c>
      <c r="F1141" s="554">
        <v>81</v>
      </c>
      <c r="G1141" s="553" t="str">
        <f t="shared" si="20"/>
        <v>Tốt</v>
      </c>
      <c r="H1141" s="684"/>
    </row>
    <row r="1142" spans="1:8" s="8" customFormat="1" x14ac:dyDescent="0.25">
      <c r="A1142" s="546">
        <v>1106</v>
      </c>
      <c r="B1142" s="553" t="s">
        <v>5490</v>
      </c>
      <c r="C1142" s="683" t="s">
        <v>2083</v>
      </c>
      <c r="D1142" s="683" t="s">
        <v>2084</v>
      </c>
      <c r="E1142" s="683" t="s">
        <v>156</v>
      </c>
      <c r="F1142" s="554">
        <v>90</v>
      </c>
      <c r="G1142" s="553" t="str">
        <f t="shared" si="20"/>
        <v>Xuất sắc</v>
      </c>
      <c r="H1142" s="684"/>
    </row>
    <row r="1143" spans="1:8" s="8" customFormat="1" x14ac:dyDescent="0.25">
      <c r="A1143" s="546">
        <v>1107</v>
      </c>
      <c r="B1143" s="553" t="s">
        <v>5491</v>
      </c>
      <c r="C1143" s="683" t="s">
        <v>2085</v>
      </c>
      <c r="D1143" s="683" t="s">
        <v>2086</v>
      </c>
      <c r="E1143" s="683" t="s">
        <v>9</v>
      </c>
      <c r="F1143" s="554">
        <v>78</v>
      </c>
      <c r="G1143" s="553" t="str">
        <f t="shared" si="20"/>
        <v>Khá</v>
      </c>
      <c r="H1143" s="684"/>
    </row>
    <row r="1144" spans="1:8" s="8" customFormat="1" x14ac:dyDescent="0.25">
      <c r="A1144" s="546">
        <v>1108</v>
      </c>
      <c r="B1144" s="553" t="s">
        <v>5492</v>
      </c>
      <c r="C1144" s="683" t="s">
        <v>2087</v>
      </c>
      <c r="D1144" s="683" t="s">
        <v>259</v>
      </c>
      <c r="E1144" s="683" t="s">
        <v>88</v>
      </c>
      <c r="F1144" s="554">
        <v>86</v>
      </c>
      <c r="G1144" s="553" t="str">
        <f t="shared" si="20"/>
        <v>Tốt</v>
      </c>
      <c r="H1144" s="684"/>
    </row>
    <row r="1145" spans="1:8" s="8" customFormat="1" x14ac:dyDescent="0.25">
      <c r="A1145" s="546">
        <v>1109</v>
      </c>
      <c r="B1145" s="553" t="s">
        <v>5493</v>
      </c>
      <c r="C1145" s="683" t="s">
        <v>2088</v>
      </c>
      <c r="D1145" s="683" t="s">
        <v>2089</v>
      </c>
      <c r="E1145" s="683" t="s">
        <v>1991</v>
      </c>
      <c r="F1145" s="554">
        <v>80</v>
      </c>
      <c r="G1145" s="553" t="str">
        <f t="shared" si="20"/>
        <v>Tốt</v>
      </c>
      <c r="H1145" s="684"/>
    </row>
    <row r="1146" spans="1:8" s="8" customFormat="1" x14ac:dyDescent="0.25">
      <c r="A1146" s="546">
        <v>1110</v>
      </c>
      <c r="B1146" s="553" t="s">
        <v>5494</v>
      </c>
      <c r="C1146" s="683" t="s">
        <v>2090</v>
      </c>
      <c r="D1146" s="683" t="s">
        <v>2091</v>
      </c>
      <c r="E1146" s="683" t="s">
        <v>62</v>
      </c>
      <c r="F1146" s="554">
        <v>86</v>
      </c>
      <c r="G1146" s="553" t="str">
        <f t="shared" si="20"/>
        <v>Tốt</v>
      </c>
      <c r="H1146" s="684"/>
    </row>
    <row r="1147" spans="1:8" s="8" customFormat="1" x14ac:dyDescent="0.25">
      <c r="A1147" s="546">
        <v>1111</v>
      </c>
      <c r="B1147" s="553" t="s">
        <v>5495</v>
      </c>
      <c r="C1147" s="683" t="s">
        <v>2092</v>
      </c>
      <c r="D1147" s="683" t="s">
        <v>2093</v>
      </c>
      <c r="E1147" s="683" t="s">
        <v>62</v>
      </c>
      <c r="F1147" s="554">
        <v>80</v>
      </c>
      <c r="G1147" s="553" t="str">
        <f t="shared" si="20"/>
        <v>Tốt</v>
      </c>
      <c r="H1147" s="684"/>
    </row>
    <row r="1148" spans="1:8" s="8" customFormat="1" x14ac:dyDescent="0.25">
      <c r="A1148" s="546">
        <v>1112</v>
      </c>
      <c r="B1148" s="553" t="s">
        <v>5496</v>
      </c>
      <c r="C1148" s="683" t="s">
        <v>2094</v>
      </c>
      <c r="D1148" s="683" t="s">
        <v>46</v>
      </c>
      <c r="E1148" s="683" t="s">
        <v>64</v>
      </c>
      <c r="F1148" s="554">
        <v>90</v>
      </c>
      <c r="G1148" s="553" t="str">
        <f t="shared" si="20"/>
        <v>Xuất sắc</v>
      </c>
      <c r="H1148" s="684"/>
    </row>
    <row r="1149" spans="1:8" s="8" customFormat="1" x14ac:dyDescent="0.25">
      <c r="A1149" s="546">
        <v>1113</v>
      </c>
      <c r="B1149" s="553" t="s">
        <v>5497</v>
      </c>
      <c r="C1149" s="683" t="s">
        <v>2095</v>
      </c>
      <c r="D1149" s="683" t="s">
        <v>46</v>
      </c>
      <c r="E1149" s="683" t="s">
        <v>64</v>
      </c>
      <c r="F1149" s="554">
        <v>81</v>
      </c>
      <c r="G1149" s="553" t="str">
        <f t="shared" si="20"/>
        <v>Tốt</v>
      </c>
      <c r="H1149" s="684"/>
    </row>
    <row r="1150" spans="1:8" s="8" customFormat="1" x14ac:dyDescent="0.25">
      <c r="A1150" s="546">
        <v>1114</v>
      </c>
      <c r="B1150" s="553" t="s">
        <v>5498</v>
      </c>
      <c r="C1150" s="683" t="s">
        <v>2096</v>
      </c>
      <c r="D1150" s="683" t="s">
        <v>52</v>
      </c>
      <c r="E1150" s="683" t="s">
        <v>64</v>
      </c>
      <c r="F1150" s="554">
        <v>86</v>
      </c>
      <c r="G1150" s="553" t="str">
        <f t="shared" si="20"/>
        <v>Tốt</v>
      </c>
      <c r="H1150" s="684"/>
    </row>
    <row r="1151" spans="1:8" s="8" customFormat="1" x14ac:dyDescent="0.25">
      <c r="A1151" s="546">
        <v>1115</v>
      </c>
      <c r="B1151" s="553" t="s">
        <v>5499</v>
      </c>
      <c r="C1151" s="683" t="s">
        <v>2097</v>
      </c>
      <c r="D1151" s="683" t="s">
        <v>19</v>
      </c>
      <c r="E1151" s="683" t="s">
        <v>64</v>
      </c>
      <c r="F1151" s="554">
        <v>86</v>
      </c>
      <c r="G1151" s="553" t="str">
        <f t="shared" si="20"/>
        <v>Tốt</v>
      </c>
      <c r="H1151" s="684"/>
    </row>
    <row r="1152" spans="1:8" s="8" customFormat="1" x14ac:dyDescent="0.25">
      <c r="A1152" s="546">
        <v>1116</v>
      </c>
      <c r="B1152" s="553" t="s">
        <v>5500</v>
      </c>
      <c r="C1152" s="683" t="s">
        <v>2098</v>
      </c>
      <c r="D1152" s="683" t="s">
        <v>48</v>
      </c>
      <c r="E1152" s="683" t="s">
        <v>64</v>
      </c>
      <c r="F1152" s="554">
        <v>94</v>
      </c>
      <c r="G1152" s="553" t="str">
        <f t="shared" si="20"/>
        <v>Xuất sắc</v>
      </c>
      <c r="H1152" s="684"/>
    </row>
    <row r="1153" spans="1:8" s="8" customFormat="1" x14ac:dyDescent="0.25">
      <c r="A1153" s="546">
        <v>1117</v>
      </c>
      <c r="B1153" s="553" t="s">
        <v>5501</v>
      </c>
      <c r="C1153" s="683" t="s">
        <v>2100</v>
      </c>
      <c r="D1153" s="683" t="s">
        <v>1590</v>
      </c>
      <c r="E1153" s="683" t="s">
        <v>437</v>
      </c>
      <c r="F1153" s="554">
        <v>99</v>
      </c>
      <c r="G1153" s="553" t="str">
        <f t="shared" si="20"/>
        <v>Xuất sắc</v>
      </c>
      <c r="H1153" s="684"/>
    </row>
    <row r="1154" spans="1:8" s="8" customFormat="1" x14ac:dyDescent="0.25">
      <c r="A1154" s="546">
        <v>1118</v>
      </c>
      <c r="B1154" s="553" t="s">
        <v>5502</v>
      </c>
      <c r="C1154" s="683" t="s">
        <v>2101</v>
      </c>
      <c r="D1154" s="683" t="s">
        <v>2102</v>
      </c>
      <c r="E1154" s="683" t="s">
        <v>136</v>
      </c>
      <c r="F1154" s="554">
        <v>85</v>
      </c>
      <c r="G1154" s="553" t="str">
        <f t="shared" si="20"/>
        <v>Tốt</v>
      </c>
      <c r="H1154" s="685"/>
    </row>
    <row r="1155" spans="1:8" s="8" customFormat="1" x14ac:dyDescent="0.25">
      <c r="A1155" s="546">
        <v>1119</v>
      </c>
      <c r="B1155" s="553" t="s">
        <v>5503</v>
      </c>
      <c r="C1155" s="683" t="s">
        <v>2103</v>
      </c>
      <c r="D1155" s="683" t="s">
        <v>164</v>
      </c>
      <c r="E1155" s="683" t="s">
        <v>285</v>
      </c>
      <c r="F1155" s="554">
        <v>80</v>
      </c>
      <c r="G1155" s="553" t="str">
        <f t="shared" si="20"/>
        <v>Tốt</v>
      </c>
      <c r="H1155" s="684"/>
    </row>
    <row r="1156" spans="1:8" s="8" customFormat="1" x14ac:dyDescent="0.25">
      <c r="A1156" s="546">
        <v>1120</v>
      </c>
      <c r="B1156" s="553" t="s">
        <v>5504</v>
      </c>
      <c r="C1156" s="683" t="s">
        <v>2104</v>
      </c>
      <c r="D1156" s="683" t="s">
        <v>121</v>
      </c>
      <c r="E1156" s="683" t="s">
        <v>2105</v>
      </c>
      <c r="F1156" s="554">
        <v>95</v>
      </c>
      <c r="G1156" s="553" t="str">
        <f t="shared" si="20"/>
        <v>Xuất sắc</v>
      </c>
      <c r="H1156" s="684"/>
    </row>
    <row r="1157" spans="1:8" s="8" customFormat="1" x14ac:dyDescent="0.25">
      <c r="A1157" s="546">
        <v>1121</v>
      </c>
      <c r="B1157" s="553" t="s">
        <v>5505</v>
      </c>
      <c r="C1157" s="683" t="s">
        <v>2106</v>
      </c>
      <c r="D1157" s="683" t="s">
        <v>18</v>
      </c>
      <c r="E1157" s="683" t="s">
        <v>5</v>
      </c>
      <c r="F1157" s="554">
        <v>84</v>
      </c>
      <c r="G1157" s="553" t="str">
        <f t="shared" si="20"/>
        <v>Tốt</v>
      </c>
      <c r="H1157" s="684"/>
    </row>
    <row r="1158" spans="1:8" x14ac:dyDescent="0.25">
      <c r="A1158" s="737">
        <v>1122</v>
      </c>
      <c r="B1158" s="728" t="s">
        <v>5506</v>
      </c>
      <c r="C1158" s="758" t="s">
        <v>2107</v>
      </c>
      <c r="D1158" s="758" t="s">
        <v>2108</v>
      </c>
      <c r="E1158" s="758" t="s">
        <v>137</v>
      </c>
      <c r="F1158" s="699">
        <v>35</v>
      </c>
      <c r="G1158" s="728" t="str">
        <f t="shared" si="20"/>
        <v>Yếu</v>
      </c>
      <c r="H1158" s="759" t="s">
        <v>2219</v>
      </c>
    </row>
    <row r="1159" spans="1:8" s="8" customFormat="1" x14ac:dyDescent="0.25">
      <c r="A1159" s="546">
        <v>1123</v>
      </c>
      <c r="B1159" s="553" t="s">
        <v>5507</v>
      </c>
      <c r="C1159" s="683" t="s">
        <v>2109</v>
      </c>
      <c r="D1159" s="683" t="s">
        <v>18</v>
      </c>
      <c r="E1159" s="683" t="s">
        <v>545</v>
      </c>
      <c r="F1159" s="554">
        <v>97</v>
      </c>
      <c r="G1159" s="553" t="str">
        <f t="shared" si="20"/>
        <v>Xuất sắc</v>
      </c>
      <c r="H1159" s="684"/>
    </row>
    <row r="1160" spans="1:8" s="8" customFormat="1" x14ac:dyDescent="0.25">
      <c r="A1160" s="546">
        <v>1124</v>
      </c>
      <c r="B1160" s="553" t="s">
        <v>5508</v>
      </c>
      <c r="C1160" s="683" t="s">
        <v>2110</v>
      </c>
      <c r="D1160" s="683" t="s">
        <v>2111</v>
      </c>
      <c r="E1160" s="683" t="s">
        <v>12</v>
      </c>
      <c r="F1160" s="554">
        <v>80</v>
      </c>
      <c r="G1160" s="553" t="str">
        <f t="shared" si="20"/>
        <v>Tốt</v>
      </c>
      <c r="H1160" s="685"/>
    </row>
    <row r="1161" spans="1:8" s="8" customFormat="1" x14ac:dyDescent="0.25">
      <c r="A1161" s="546">
        <v>1125</v>
      </c>
      <c r="B1161" s="553" t="s">
        <v>5509</v>
      </c>
      <c r="C1161" s="683" t="s">
        <v>2112</v>
      </c>
      <c r="D1161" s="683" t="s">
        <v>647</v>
      </c>
      <c r="E1161" s="683" t="s">
        <v>12</v>
      </c>
      <c r="F1161" s="554">
        <v>85</v>
      </c>
      <c r="G1161" s="553" t="str">
        <f t="shared" si="20"/>
        <v>Tốt</v>
      </c>
      <c r="H1161" s="684"/>
    </row>
    <row r="1162" spans="1:8" s="8" customFormat="1" x14ac:dyDescent="0.25">
      <c r="A1162" s="546">
        <v>1126</v>
      </c>
      <c r="B1162" s="553" t="s">
        <v>5510</v>
      </c>
      <c r="C1162" s="683" t="s">
        <v>2113</v>
      </c>
      <c r="D1162" s="683" t="s">
        <v>916</v>
      </c>
      <c r="E1162" s="683" t="s">
        <v>12</v>
      </c>
      <c r="F1162" s="554">
        <v>94</v>
      </c>
      <c r="G1162" s="553" t="str">
        <f t="shared" si="20"/>
        <v>Xuất sắc</v>
      </c>
      <c r="H1162" s="684"/>
    </row>
    <row r="1163" spans="1:8" s="8" customFormat="1" x14ac:dyDescent="0.25">
      <c r="A1163" s="546">
        <v>1127</v>
      </c>
      <c r="B1163" s="553" t="s">
        <v>5511</v>
      </c>
      <c r="C1163" s="683" t="s">
        <v>2114</v>
      </c>
      <c r="D1163" s="683" t="s">
        <v>2115</v>
      </c>
      <c r="E1163" s="683" t="s">
        <v>12</v>
      </c>
      <c r="F1163" s="554">
        <v>80</v>
      </c>
      <c r="G1163" s="553" t="str">
        <f t="shared" si="20"/>
        <v>Tốt</v>
      </c>
      <c r="H1163" s="684"/>
    </row>
    <row r="1164" spans="1:8" s="8" customFormat="1" x14ac:dyDescent="0.25">
      <c r="A1164" s="546">
        <v>1128</v>
      </c>
      <c r="B1164" s="553" t="s">
        <v>5512</v>
      </c>
      <c r="C1164" s="683" t="s">
        <v>2116</v>
      </c>
      <c r="D1164" s="683" t="s">
        <v>2117</v>
      </c>
      <c r="E1164" s="683" t="s">
        <v>12</v>
      </c>
      <c r="F1164" s="554">
        <v>84</v>
      </c>
      <c r="G1164" s="553" t="str">
        <f t="shared" si="20"/>
        <v>Tốt</v>
      </c>
      <c r="H1164" s="684"/>
    </row>
    <row r="1165" spans="1:8" s="8" customFormat="1" x14ac:dyDescent="0.25">
      <c r="A1165" s="546">
        <v>1129</v>
      </c>
      <c r="B1165" s="553" t="s">
        <v>5513</v>
      </c>
      <c r="C1165" s="683" t="s">
        <v>2118</v>
      </c>
      <c r="D1165" s="407" t="s">
        <v>2119</v>
      </c>
      <c r="E1165" s="407" t="s">
        <v>12</v>
      </c>
      <c r="F1165" s="554">
        <v>86</v>
      </c>
      <c r="G1165" s="553" t="str">
        <f t="shared" si="20"/>
        <v>Tốt</v>
      </c>
      <c r="H1165" s="684"/>
    </row>
    <row r="1166" spans="1:8" s="8" customFormat="1" x14ac:dyDescent="0.25">
      <c r="A1166" s="546">
        <v>1130</v>
      </c>
      <c r="B1166" s="553" t="s">
        <v>5514</v>
      </c>
      <c r="C1166" s="683" t="s">
        <v>2120</v>
      </c>
      <c r="D1166" s="683" t="s">
        <v>329</v>
      </c>
      <c r="E1166" s="683" t="s">
        <v>139</v>
      </c>
      <c r="F1166" s="554">
        <v>80</v>
      </c>
      <c r="G1166" s="553" t="str">
        <f t="shared" ref="G1166:G1169" si="21">IF(F1166&gt;89,"Xuất sắc",IF(F1166&gt;79,"Tốt",IF(F1166&gt;=65,"Khá",IF(F1166&gt;=50,"Trung bình",IF(F1166&lt;50,"Yếu")))))</f>
        <v>Tốt</v>
      </c>
      <c r="H1166" s="684"/>
    </row>
    <row r="1167" spans="1:8" s="8" customFormat="1" x14ac:dyDescent="0.25">
      <c r="A1167" s="546">
        <v>1131</v>
      </c>
      <c r="B1167" s="553" t="s">
        <v>5515</v>
      </c>
      <c r="C1167" s="683" t="s">
        <v>2121</v>
      </c>
      <c r="D1167" s="683" t="s">
        <v>2122</v>
      </c>
      <c r="E1167" s="683" t="s">
        <v>1416</v>
      </c>
      <c r="F1167" s="554">
        <v>95</v>
      </c>
      <c r="G1167" s="553" t="str">
        <f t="shared" si="21"/>
        <v>Xuất sắc</v>
      </c>
      <c r="H1167" s="684"/>
    </row>
    <row r="1168" spans="1:8" s="8" customFormat="1" x14ac:dyDescent="0.25">
      <c r="A1168" s="546">
        <v>1132</v>
      </c>
      <c r="B1168" s="553" t="s">
        <v>5516</v>
      </c>
      <c r="C1168" s="683" t="s">
        <v>2123</v>
      </c>
      <c r="D1168" s="683" t="s">
        <v>2124</v>
      </c>
      <c r="E1168" s="683" t="s">
        <v>24</v>
      </c>
      <c r="F1168" s="554">
        <v>86</v>
      </c>
      <c r="G1168" s="553" t="str">
        <f t="shared" si="21"/>
        <v>Tốt</v>
      </c>
      <c r="H1168" s="684"/>
    </row>
    <row r="1169" spans="1:8" s="8" customFormat="1" x14ac:dyDescent="0.25">
      <c r="A1169" s="546">
        <v>1133</v>
      </c>
      <c r="B1169" s="553" t="s">
        <v>5517</v>
      </c>
      <c r="C1169" s="683" t="s">
        <v>2125</v>
      </c>
      <c r="D1169" s="683" t="s">
        <v>168</v>
      </c>
      <c r="E1169" s="683" t="s">
        <v>70</v>
      </c>
      <c r="F1169" s="554">
        <v>78</v>
      </c>
      <c r="G1169" s="553" t="str">
        <f t="shared" si="21"/>
        <v>Khá</v>
      </c>
      <c r="H1169" s="684"/>
    </row>
    <row r="1170" spans="1:8" s="8" customFormat="1" x14ac:dyDescent="0.25">
      <c r="B1170" s="546"/>
      <c r="C1170" s="590" t="s">
        <v>5869</v>
      </c>
      <c r="D1170" s="546"/>
      <c r="E1170" s="588"/>
      <c r="F1170" s="545"/>
      <c r="G1170" s="545"/>
      <c r="H1170" s="645"/>
    </row>
    <row r="1171" spans="1:8" x14ac:dyDescent="0.25">
      <c r="A1171" s="737">
        <v>1134</v>
      </c>
      <c r="B1171" s="744">
        <v>1</v>
      </c>
      <c r="C1171" s="760" t="s">
        <v>2126</v>
      </c>
      <c r="D1171" s="699" t="s">
        <v>1077</v>
      </c>
      <c r="E1171" s="699" t="s">
        <v>71</v>
      </c>
      <c r="F1171" s="700">
        <v>79</v>
      </c>
      <c r="G1171" s="730" t="str">
        <f t="shared" ref="G1171:G1234" si="22">IF(F1171&gt;=90,"Xuất sắc",IF(F1171&gt;=80,"Tốt",IF(F1171&gt;=65,"Khá",IF(F1171&gt;=50,"Trung bình",IF(F1171&gt;=35,"Yếu","Kém")))))</f>
        <v>Khá</v>
      </c>
      <c r="H1171" s="746" t="s">
        <v>73</v>
      </c>
    </row>
    <row r="1172" spans="1:8" x14ac:dyDescent="0.25">
      <c r="A1172" s="737">
        <v>1135</v>
      </c>
      <c r="B1172" s="744" t="s">
        <v>5448</v>
      </c>
      <c r="C1172" s="760" t="s">
        <v>2127</v>
      </c>
      <c r="D1172" s="699" t="s">
        <v>183</v>
      </c>
      <c r="E1172" s="699" t="s">
        <v>34</v>
      </c>
      <c r="F1172" s="700">
        <v>74</v>
      </c>
      <c r="G1172" s="730" t="str">
        <f t="shared" si="22"/>
        <v>Khá</v>
      </c>
      <c r="H1172" s="746"/>
    </row>
    <row r="1173" spans="1:8" x14ac:dyDescent="0.25">
      <c r="A1173" s="737">
        <v>1136</v>
      </c>
      <c r="B1173" s="744" t="s">
        <v>5450</v>
      </c>
      <c r="C1173" s="760" t="s">
        <v>2128</v>
      </c>
      <c r="D1173" s="699" t="s">
        <v>36</v>
      </c>
      <c r="E1173" s="699" t="s">
        <v>147</v>
      </c>
      <c r="F1173" s="700">
        <v>79</v>
      </c>
      <c r="G1173" s="730" t="str">
        <f t="shared" si="22"/>
        <v>Khá</v>
      </c>
      <c r="H1173" s="746"/>
    </row>
    <row r="1174" spans="1:8" x14ac:dyDescent="0.25">
      <c r="A1174" s="737">
        <v>1137</v>
      </c>
      <c r="B1174" s="744" t="s">
        <v>5451</v>
      </c>
      <c r="C1174" s="760" t="s">
        <v>2129</v>
      </c>
      <c r="D1174" s="699" t="s">
        <v>243</v>
      </c>
      <c r="E1174" s="699" t="s">
        <v>217</v>
      </c>
      <c r="F1174" s="700">
        <v>79</v>
      </c>
      <c r="G1174" s="730" t="str">
        <f t="shared" si="22"/>
        <v>Khá</v>
      </c>
      <c r="H1174" s="746" t="s">
        <v>73</v>
      </c>
    </row>
    <row r="1175" spans="1:8" s="8" customFormat="1" x14ac:dyDescent="0.25">
      <c r="A1175" s="546">
        <v>1138</v>
      </c>
      <c r="B1175" s="547" t="s">
        <v>5452</v>
      </c>
      <c r="C1175" s="686" t="s">
        <v>2130</v>
      </c>
      <c r="D1175" s="687" t="s">
        <v>2131</v>
      </c>
      <c r="E1175" s="687" t="s">
        <v>786</v>
      </c>
      <c r="F1175" s="421">
        <v>80</v>
      </c>
      <c r="G1175" s="408" t="str">
        <f t="shared" si="22"/>
        <v>Tốt</v>
      </c>
      <c r="H1175" s="655"/>
    </row>
    <row r="1176" spans="1:8" s="8" customFormat="1" x14ac:dyDescent="0.25">
      <c r="A1176" s="546">
        <v>1139</v>
      </c>
      <c r="B1176" s="547" t="s">
        <v>5453</v>
      </c>
      <c r="C1176" s="686" t="s">
        <v>2132</v>
      </c>
      <c r="D1176" s="687" t="s">
        <v>2133</v>
      </c>
      <c r="E1176" s="687" t="s">
        <v>163</v>
      </c>
      <c r="F1176" s="421">
        <v>78</v>
      </c>
      <c r="G1176" s="408" t="str">
        <f t="shared" si="22"/>
        <v>Khá</v>
      </c>
      <c r="H1176" s="659"/>
    </row>
    <row r="1177" spans="1:8" s="8" customFormat="1" x14ac:dyDescent="0.25">
      <c r="A1177" s="546">
        <v>1140</v>
      </c>
      <c r="B1177" s="547" t="s">
        <v>5454</v>
      </c>
      <c r="C1177" s="686" t="s">
        <v>2134</v>
      </c>
      <c r="D1177" s="687" t="s">
        <v>318</v>
      </c>
      <c r="E1177" s="687" t="s">
        <v>1286</v>
      </c>
      <c r="F1177" s="421">
        <v>91</v>
      </c>
      <c r="G1177" s="408" t="str">
        <f t="shared" si="22"/>
        <v>Xuất sắc</v>
      </c>
      <c r="H1177" s="655"/>
    </row>
    <row r="1178" spans="1:8" s="8" customFormat="1" x14ac:dyDescent="0.25">
      <c r="A1178" s="546">
        <v>1141</v>
      </c>
      <c r="B1178" s="547" t="s">
        <v>5455</v>
      </c>
      <c r="C1178" s="686" t="s">
        <v>2135</v>
      </c>
      <c r="D1178" s="687" t="s">
        <v>2136</v>
      </c>
      <c r="E1178" s="687" t="s">
        <v>41</v>
      </c>
      <c r="F1178" s="421">
        <v>97</v>
      </c>
      <c r="G1178" s="408" t="str">
        <f t="shared" si="22"/>
        <v>Xuất sắc</v>
      </c>
      <c r="H1178" s="655"/>
    </row>
    <row r="1179" spans="1:8" s="8" customFormat="1" x14ac:dyDescent="0.25">
      <c r="A1179" s="546">
        <v>1142</v>
      </c>
      <c r="B1179" s="547" t="s">
        <v>5456</v>
      </c>
      <c r="C1179" s="686" t="s">
        <v>2137</v>
      </c>
      <c r="D1179" s="687" t="s">
        <v>493</v>
      </c>
      <c r="E1179" s="687" t="s">
        <v>41</v>
      </c>
      <c r="F1179" s="421">
        <v>88</v>
      </c>
      <c r="G1179" s="408" t="str">
        <f t="shared" si="22"/>
        <v>Tốt</v>
      </c>
      <c r="H1179" s="659"/>
    </row>
    <row r="1180" spans="1:8" s="8" customFormat="1" x14ac:dyDescent="0.25">
      <c r="A1180" s="546">
        <v>1143</v>
      </c>
      <c r="B1180" s="547" t="s">
        <v>5457</v>
      </c>
      <c r="C1180" s="686" t="s">
        <v>2138</v>
      </c>
      <c r="D1180" s="687" t="s">
        <v>99</v>
      </c>
      <c r="E1180" s="687" t="s">
        <v>219</v>
      </c>
      <c r="F1180" s="421">
        <v>91</v>
      </c>
      <c r="G1180" s="408" t="str">
        <f t="shared" si="22"/>
        <v>Xuất sắc</v>
      </c>
      <c r="H1180" s="655"/>
    </row>
    <row r="1181" spans="1:8" s="8" customFormat="1" x14ac:dyDescent="0.25">
      <c r="A1181" s="546">
        <v>1144</v>
      </c>
      <c r="B1181" s="547" t="s">
        <v>5458</v>
      </c>
      <c r="C1181" s="686" t="s">
        <v>2139</v>
      </c>
      <c r="D1181" s="687" t="s">
        <v>223</v>
      </c>
      <c r="E1181" s="687" t="s">
        <v>14</v>
      </c>
      <c r="F1181" s="421">
        <v>80</v>
      </c>
      <c r="G1181" s="408" t="str">
        <f t="shared" si="22"/>
        <v>Tốt</v>
      </c>
      <c r="H1181" s="655"/>
    </row>
    <row r="1182" spans="1:8" s="8" customFormat="1" x14ac:dyDescent="0.25">
      <c r="A1182" s="546">
        <v>1145</v>
      </c>
      <c r="B1182" s="547" t="s">
        <v>5459</v>
      </c>
      <c r="C1182" s="686" t="s">
        <v>2140</v>
      </c>
      <c r="D1182" s="687" t="s">
        <v>121</v>
      </c>
      <c r="E1182" s="687" t="s">
        <v>42</v>
      </c>
      <c r="F1182" s="421">
        <v>85</v>
      </c>
      <c r="G1182" s="408" t="str">
        <f t="shared" si="22"/>
        <v>Tốt</v>
      </c>
      <c r="H1182" s="655"/>
    </row>
    <row r="1183" spans="1:8" s="8" customFormat="1" x14ac:dyDescent="0.25">
      <c r="A1183" s="546">
        <v>1146</v>
      </c>
      <c r="B1183" s="547" t="s">
        <v>5461</v>
      </c>
      <c r="C1183" s="686" t="s">
        <v>2141</v>
      </c>
      <c r="D1183" s="687" t="s">
        <v>253</v>
      </c>
      <c r="E1183" s="687" t="s">
        <v>43</v>
      </c>
      <c r="F1183" s="421">
        <v>91</v>
      </c>
      <c r="G1183" s="408" t="str">
        <f t="shared" si="22"/>
        <v>Xuất sắc</v>
      </c>
      <c r="H1183" s="655"/>
    </row>
    <row r="1184" spans="1:8" s="8" customFormat="1" x14ac:dyDescent="0.25">
      <c r="A1184" s="546">
        <v>1147</v>
      </c>
      <c r="B1184" s="547" t="s">
        <v>5462</v>
      </c>
      <c r="C1184" s="686" t="s">
        <v>2142</v>
      </c>
      <c r="D1184" s="687" t="s">
        <v>120</v>
      </c>
      <c r="E1184" s="687" t="s">
        <v>47</v>
      </c>
      <c r="F1184" s="421">
        <v>90</v>
      </c>
      <c r="G1184" s="408" t="str">
        <f t="shared" si="22"/>
        <v>Xuất sắc</v>
      </c>
      <c r="H1184" s="655"/>
    </row>
    <row r="1185" spans="1:8" s="8" customFormat="1" x14ac:dyDescent="0.25">
      <c r="A1185" s="546">
        <v>1148</v>
      </c>
      <c r="B1185" s="547" t="s">
        <v>5463</v>
      </c>
      <c r="C1185" s="686" t="s">
        <v>2143</v>
      </c>
      <c r="D1185" s="687" t="s">
        <v>18</v>
      </c>
      <c r="E1185" s="687" t="s">
        <v>47</v>
      </c>
      <c r="F1185" s="421">
        <v>86</v>
      </c>
      <c r="G1185" s="408" t="str">
        <f t="shared" si="22"/>
        <v>Tốt</v>
      </c>
      <c r="H1185" s="659"/>
    </row>
    <row r="1186" spans="1:8" s="8" customFormat="1" x14ac:dyDescent="0.25">
      <c r="A1186" s="546">
        <v>1149</v>
      </c>
      <c r="B1186" s="547" t="s">
        <v>5464</v>
      </c>
      <c r="C1186" s="686" t="s">
        <v>2144</v>
      </c>
      <c r="D1186" s="687" t="s">
        <v>2145</v>
      </c>
      <c r="E1186" s="687" t="s">
        <v>15</v>
      </c>
      <c r="F1186" s="421">
        <v>86</v>
      </c>
      <c r="G1186" s="408" t="str">
        <f t="shared" si="22"/>
        <v>Tốt</v>
      </c>
      <c r="H1186" s="655"/>
    </row>
    <row r="1187" spans="1:8" x14ac:dyDescent="0.25">
      <c r="A1187" s="737">
        <v>1150</v>
      </c>
      <c r="B1187" s="744" t="s">
        <v>5465</v>
      </c>
      <c r="C1187" s="760" t="s">
        <v>2146</v>
      </c>
      <c r="D1187" s="699" t="s">
        <v>68</v>
      </c>
      <c r="E1187" s="699" t="s">
        <v>15</v>
      </c>
      <c r="F1187" s="700">
        <v>91</v>
      </c>
      <c r="G1187" s="730" t="str">
        <f t="shared" si="22"/>
        <v>Xuất sắc</v>
      </c>
      <c r="H1187" s="746" t="s">
        <v>73</v>
      </c>
    </row>
    <row r="1188" spans="1:8" s="8" customFormat="1" x14ac:dyDescent="0.25">
      <c r="A1188" s="546">
        <v>1151</v>
      </c>
      <c r="B1188" s="547" t="s">
        <v>5466</v>
      </c>
      <c r="C1188" s="686" t="s">
        <v>2147</v>
      </c>
      <c r="D1188" s="687" t="s">
        <v>158</v>
      </c>
      <c r="E1188" s="687" t="s">
        <v>49</v>
      </c>
      <c r="F1188" s="421">
        <v>74</v>
      </c>
      <c r="G1188" s="408" t="str">
        <f t="shared" si="22"/>
        <v>Khá</v>
      </c>
      <c r="H1188" s="655"/>
    </row>
    <row r="1189" spans="1:8" s="8" customFormat="1" x14ac:dyDescent="0.25">
      <c r="A1189" s="546">
        <v>1152</v>
      </c>
      <c r="B1189" s="547" t="s">
        <v>5467</v>
      </c>
      <c r="C1189" s="686" t="s">
        <v>2148</v>
      </c>
      <c r="D1189" s="687" t="s">
        <v>36</v>
      </c>
      <c r="E1189" s="687" t="s">
        <v>49</v>
      </c>
      <c r="F1189" s="421">
        <v>91</v>
      </c>
      <c r="G1189" s="408" t="str">
        <f t="shared" si="22"/>
        <v>Xuất sắc</v>
      </c>
      <c r="H1189" s="655"/>
    </row>
    <row r="1190" spans="1:8" s="8" customFormat="1" x14ac:dyDescent="0.25">
      <c r="A1190" s="546">
        <v>1153</v>
      </c>
      <c r="B1190" s="547" t="s">
        <v>5468</v>
      </c>
      <c r="C1190" s="686" t="s">
        <v>2149</v>
      </c>
      <c r="D1190" s="687" t="s">
        <v>80</v>
      </c>
      <c r="E1190" s="687" t="s">
        <v>49</v>
      </c>
      <c r="F1190" s="421">
        <v>82</v>
      </c>
      <c r="G1190" s="408" t="str">
        <f t="shared" si="22"/>
        <v>Tốt</v>
      </c>
      <c r="H1190" s="655"/>
    </row>
    <row r="1191" spans="1:8" s="8" customFormat="1" x14ac:dyDescent="0.25">
      <c r="A1191" s="546">
        <v>1154</v>
      </c>
      <c r="B1191" s="547" t="s">
        <v>5469</v>
      </c>
      <c r="C1191" s="686" t="s">
        <v>2150</v>
      </c>
      <c r="D1191" s="687" t="s">
        <v>2151</v>
      </c>
      <c r="E1191" s="687" t="s">
        <v>231</v>
      </c>
      <c r="F1191" s="421">
        <v>88</v>
      </c>
      <c r="G1191" s="408" t="str">
        <f t="shared" si="22"/>
        <v>Tốt</v>
      </c>
      <c r="H1191" s="655"/>
    </row>
    <row r="1192" spans="1:8" s="8" customFormat="1" x14ac:dyDescent="0.25">
      <c r="A1192" s="546">
        <v>1155</v>
      </c>
      <c r="B1192" s="547" t="s">
        <v>5470</v>
      </c>
      <c r="C1192" s="686" t="s">
        <v>2152</v>
      </c>
      <c r="D1192" s="687" t="s">
        <v>366</v>
      </c>
      <c r="E1192" s="687" t="s">
        <v>21</v>
      </c>
      <c r="F1192" s="421">
        <v>88</v>
      </c>
      <c r="G1192" s="408" t="str">
        <f t="shared" si="22"/>
        <v>Tốt</v>
      </c>
      <c r="H1192" s="655"/>
    </row>
    <row r="1193" spans="1:8" s="8" customFormat="1" x14ac:dyDescent="0.25">
      <c r="A1193" s="546">
        <v>1156</v>
      </c>
      <c r="B1193" s="547" t="s">
        <v>5471</v>
      </c>
      <c r="C1193" s="686" t="s">
        <v>2153</v>
      </c>
      <c r="D1193" s="687" t="s">
        <v>2154</v>
      </c>
      <c r="E1193" s="687" t="s">
        <v>21</v>
      </c>
      <c r="F1193" s="421">
        <v>83</v>
      </c>
      <c r="G1193" s="408" t="str">
        <f t="shared" si="22"/>
        <v>Tốt</v>
      </c>
      <c r="H1193" s="655"/>
    </row>
    <row r="1194" spans="1:8" x14ac:dyDescent="0.25">
      <c r="A1194" s="737">
        <v>1157</v>
      </c>
      <c r="B1194" s="744" t="s">
        <v>5472</v>
      </c>
      <c r="C1194" s="760" t="s">
        <v>5870</v>
      </c>
      <c r="D1194" s="699" t="s">
        <v>2685</v>
      </c>
      <c r="E1194" s="699" t="s">
        <v>56</v>
      </c>
      <c r="F1194" s="703">
        <v>60</v>
      </c>
      <c r="G1194" s="730" t="str">
        <f t="shared" si="22"/>
        <v>Trung bình</v>
      </c>
      <c r="H1194" s="745" t="s">
        <v>123</v>
      </c>
    </row>
    <row r="1195" spans="1:8" s="8" customFormat="1" x14ac:dyDescent="0.25">
      <c r="A1195" s="546">
        <v>1158</v>
      </c>
      <c r="B1195" s="547" t="s">
        <v>5473</v>
      </c>
      <c r="C1195" s="686" t="s">
        <v>2155</v>
      </c>
      <c r="D1195" s="687" t="s">
        <v>60</v>
      </c>
      <c r="E1195" s="687" t="s">
        <v>244</v>
      </c>
      <c r="F1195" s="571">
        <v>84</v>
      </c>
      <c r="G1195" s="408" t="str">
        <f t="shared" si="22"/>
        <v>Tốt</v>
      </c>
      <c r="H1195" s="659"/>
    </row>
    <row r="1196" spans="1:8" s="8" customFormat="1" x14ac:dyDescent="0.25">
      <c r="A1196" s="546">
        <v>1159</v>
      </c>
      <c r="B1196" s="547" t="s">
        <v>5474</v>
      </c>
      <c r="C1196" s="686" t="s">
        <v>2156</v>
      </c>
      <c r="D1196" s="687" t="s">
        <v>76</v>
      </c>
      <c r="E1196" s="687" t="s">
        <v>109</v>
      </c>
      <c r="F1196" s="571">
        <v>86</v>
      </c>
      <c r="G1196" s="408" t="str">
        <f t="shared" si="22"/>
        <v>Tốt</v>
      </c>
      <c r="H1196" s="659"/>
    </row>
    <row r="1197" spans="1:8" s="8" customFormat="1" x14ac:dyDescent="0.25">
      <c r="A1197" s="546">
        <v>1160</v>
      </c>
      <c r="B1197" s="547" t="s">
        <v>5475</v>
      </c>
      <c r="C1197" s="686" t="s">
        <v>2157</v>
      </c>
      <c r="D1197" s="687" t="s">
        <v>290</v>
      </c>
      <c r="E1197" s="687" t="s">
        <v>8</v>
      </c>
      <c r="F1197" s="571">
        <v>90</v>
      </c>
      <c r="G1197" s="408" t="str">
        <f t="shared" si="22"/>
        <v>Xuất sắc</v>
      </c>
      <c r="H1197" s="659"/>
    </row>
    <row r="1198" spans="1:8" s="8" customFormat="1" x14ac:dyDescent="0.25">
      <c r="A1198" s="546">
        <v>1161</v>
      </c>
      <c r="B1198" s="547" t="s">
        <v>5476</v>
      </c>
      <c r="C1198" s="686" t="s">
        <v>5871</v>
      </c>
      <c r="D1198" s="687" t="s">
        <v>1310</v>
      </c>
      <c r="E1198" s="687" t="s">
        <v>8</v>
      </c>
      <c r="F1198" s="570">
        <v>79</v>
      </c>
      <c r="G1198" s="408" t="str">
        <f t="shared" si="22"/>
        <v>Khá</v>
      </c>
      <c r="H1198" s="659"/>
    </row>
    <row r="1199" spans="1:8" s="8" customFormat="1" x14ac:dyDescent="0.25">
      <c r="A1199" s="546">
        <v>1162</v>
      </c>
      <c r="B1199" s="547" t="s">
        <v>5477</v>
      </c>
      <c r="C1199" s="686" t="s">
        <v>2158</v>
      </c>
      <c r="D1199" s="687" t="s">
        <v>36</v>
      </c>
      <c r="E1199" s="687" t="s">
        <v>8</v>
      </c>
      <c r="F1199" s="571">
        <v>90</v>
      </c>
      <c r="G1199" s="408" t="str">
        <f t="shared" si="22"/>
        <v>Xuất sắc</v>
      </c>
      <c r="H1199" s="655"/>
    </row>
    <row r="1200" spans="1:8" s="8" customFormat="1" x14ac:dyDescent="0.25">
      <c r="A1200" s="546">
        <v>1163</v>
      </c>
      <c r="B1200" s="547" t="s">
        <v>5478</v>
      </c>
      <c r="C1200" s="686" t="s">
        <v>2159</v>
      </c>
      <c r="D1200" s="687" t="s">
        <v>2160</v>
      </c>
      <c r="E1200" s="687" t="s">
        <v>8</v>
      </c>
      <c r="F1200" s="571">
        <v>94</v>
      </c>
      <c r="G1200" s="408" t="str">
        <f t="shared" si="22"/>
        <v>Xuất sắc</v>
      </c>
      <c r="H1200" s="659"/>
    </row>
    <row r="1201" spans="1:8" s="8" customFormat="1" x14ac:dyDescent="0.25">
      <c r="A1201" s="546">
        <v>1164</v>
      </c>
      <c r="B1201" s="547" t="s">
        <v>5479</v>
      </c>
      <c r="C1201" s="686" t="s">
        <v>2161</v>
      </c>
      <c r="D1201" s="687" t="s">
        <v>2162</v>
      </c>
      <c r="E1201" s="687" t="s">
        <v>8</v>
      </c>
      <c r="F1201" s="571">
        <v>90</v>
      </c>
      <c r="G1201" s="408" t="str">
        <f t="shared" si="22"/>
        <v>Xuất sắc</v>
      </c>
      <c r="H1201" s="659"/>
    </row>
    <row r="1202" spans="1:8" s="8" customFormat="1" x14ac:dyDescent="0.25">
      <c r="A1202" s="546">
        <v>1165</v>
      </c>
      <c r="B1202" s="547" t="s">
        <v>5480</v>
      </c>
      <c r="C1202" s="686" t="s">
        <v>2163</v>
      </c>
      <c r="D1202" s="687" t="s">
        <v>76</v>
      </c>
      <c r="E1202" s="687" t="s">
        <v>8</v>
      </c>
      <c r="F1202" s="571">
        <v>94</v>
      </c>
      <c r="G1202" s="408" t="str">
        <f t="shared" si="22"/>
        <v>Xuất sắc</v>
      </c>
      <c r="H1202" s="659"/>
    </row>
    <row r="1203" spans="1:8" s="8" customFormat="1" x14ac:dyDescent="0.25">
      <c r="A1203" s="546">
        <v>1166</v>
      </c>
      <c r="B1203" s="547" t="s">
        <v>5481</v>
      </c>
      <c r="C1203" s="686" t="s">
        <v>2164</v>
      </c>
      <c r="D1203" s="687" t="s">
        <v>450</v>
      </c>
      <c r="E1203" s="687" t="s">
        <v>8</v>
      </c>
      <c r="F1203" s="571">
        <v>85</v>
      </c>
      <c r="G1203" s="408" t="str">
        <f t="shared" si="22"/>
        <v>Tốt</v>
      </c>
      <c r="H1203" s="659"/>
    </row>
    <row r="1204" spans="1:8" s="8" customFormat="1" x14ac:dyDescent="0.25">
      <c r="A1204" s="546">
        <v>1167</v>
      </c>
      <c r="B1204" s="547" t="s">
        <v>5482</v>
      </c>
      <c r="C1204" s="686" t="s">
        <v>2165</v>
      </c>
      <c r="D1204" s="687" t="s">
        <v>2166</v>
      </c>
      <c r="E1204" s="687" t="s">
        <v>8</v>
      </c>
      <c r="F1204" s="571">
        <v>79</v>
      </c>
      <c r="G1204" s="408" t="str">
        <f t="shared" si="22"/>
        <v>Khá</v>
      </c>
      <c r="H1204" s="659"/>
    </row>
    <row r="1205" spans="1:8" s="8" customFormat="1" x14ac:dyDescent="0.25">
      <c r="A1205" s="546">
        <v>1168</v>
      </c>
      <c r="B1205" s="547" t="s">
        <v>5483</v>
      </c>
      <c r="C1205" s="686" t="s">
        <v>2167</v>
      </c>
      <c r="D1205" s="687" t="s">
        <v>293</v>
      </c>
      <c r="E1205" s="687" t="s">
        <v>8</v>
      </c>
      <c r="F1205" s="571">
        <v>85</v>
      </c>
      <c r="G1205" s="408" t="str">
        <f t="shared" si="22"/>
        <v>Tốt</v>
      </c>
      <c r="H1205" s="659"/>
    </row>
    <row r="1206" spans="1:8" s="8" customFormat="1" x14ac:dyDescent="0.25">
      <c r="A1206" s="546">
        <v>1169</v>
      </c>
      <c r="B1206" s="547" t="s">
        <v>5484</v>
      </c>
      <c r="C1206" s="686" t="s">
        <v>2168</v>
      </c>
      <c r="D1206" s="687" t="s">
        <v>2169</v>
      </c>
      <c r="E1206" s="687" t="s">
        <v>8</v>
      </c>
      <c r="F1206" s="571">
        <v>90</v>
      </c>
      <c r="G1206" s="408" t="str">
        <f t="shared" si="22"/>
        <v>Xuất sắc</v>
      </c>
      <c r="H1206" s="659"/>
    </row>
    <row r="1207" spans="1:8" s="8" customFormat="1" x14ac:dyDescent="0.25">
      <c r="A1207" s="546">
        <v>1170</v>
      </c>
      <c r="B1207" s="547" t="s">
        <v>5485</v>
      </c>
      <c r="C1207" s="686" t="s">
        <v>2170</v>
      </c>
      <c r="D1207" s="687" t="s">
        <v>127</v>
      </c>
      <c r="E1207" s="687" t="s">
        <v>25</v>
      </c>
      <c r="F1207" s="571">
        <v>78</v>
      </c>
      <c r="G1207" s="408" t="str">
        <f t="shared" si="22"/>
        <v>Khá</v>
      </c>
      <c r="H1207" s="659"/>
    </row>
    <row r="1208" spans="1:8" x14ac:dyDescent="0.25">
      <c r="A1208" s="737">
        <v>1171</v>
      </c>
      <c r="B1208" s="744" t="s">
        <v>5486</v>
      </c>
      <c r="C1208" s="760" t="s">
        <v>2171</v>
      </c>
      <c r="D1208" s="699" t="s">
        <v>83</v>
      </c>
      <c r="E1208" s="699" t="s">
        <v>86</v>
      </c>
      <c r="F1208" s="703">
        <v>60</v>
      </c>
      <c r="G1208" s="730" t="str">
        <f t="shared" si="22"/>
        <v>Trung bình</v>
      </c>
      <c r="H1208" s="745" t="s">
        <v>123</v>
      </c>
    </row>
    <row r="1209" spans="1:8" x14ac:dyDescent="0.25">
      <c r="A1209" s="737">
        <v>1172</v>
      </c>
      <c r="B1209" s="744" t="s">
        <v>5487</v>
      </c>
      <c r="C1209" s="760" t="s">
        <v>2172</v>
      </c>
      <c r="D1209" s="699" t="s">
        <v>68</v>
      </c>
      <c r="E1209" s="699" t="s">
        <v>86</v>
      </c>
      <c r="F1209" s="703">
        <v>82</v>
      </c>
      <c r="G1209" s="730" t="str">
        <f t="shared" si="22"/>
        <v>Tốt</v>
      </c>
      <c r="H1209" s="745"/>
    </row>
    <row r="1210" spans="1:8" x14ac:dyDescent="0.25">
      <c r="A1210" s="737">
        <v>1173</v>
      </c>
      <c r="B1210" s="744" t="s">
        <v>5488</v>
      </c>
      <c r="C1210" s="760" t="s">
        <v>2173</v>
      </c>
      <c r="D1210" s="699" t="s">
        <v>2174</v>
      </c>
      <c r="E1210" s="699" t="s">
        <v>86</v>
      </c>
      <c r="F1210" s="703">
        <v>91</v>
      </c>
      <c r="G1210" s="730" t="str">
        <f t="shared" si="22"/>
        <v>Xuất sắc</v>
      </c>
      <c r="H1210" s="745"/>
    </row>
    <row r="1211" spans="1:8" x14ac:dyDescent="0.25">
      <c r="A1211" s="737">
        <v>1174</v>
      </c>
      <c r="B1211" s="744" t="s">
        <v>5489</v>
      </c>
      <c r="C1211" s="760" t="s">
        <v>2175</v>
      </c>
      <c r="D1211" s="699" t="s">
        <v>2176</v>
      </c>
      <c r="E1211" s="699" t="s">
        <v>22</v>
      </c>
      <c r="F1211" s="703">
        <v>84</v>
      </c>
      <c r="G1211" s="730" t="str">
        <f t="shared" si="22"/>
        <v>Tốt</v>
      </c>
      <c r="H1211" s="745"/>
    </row>
    <row r="1212" spans="1:8" x14ac:dyDescent="0.25">
      <c r="A1212" s="737">
        <v>1175</v>
      </c>
      <c r="B1212" s="744" t="s">
        <v>5490</v>
      </c>
      <c r="C1212" s="760" t="s">
        <v>2177</v>
      </c>
      <c r="D1212" s="699" t="s">
        <v>2178</v>
      </c>
      <c r="E1212" s="699" t="s">
        <v>170</v>
      </c>
      <c r="F1212" s="703">
        <v>79</v>
      </c>
      <c r="G1212" s="730" t="str">
        <f t="shared" si="22"/>
        <v>Khá</v>
      </c>
      <c r="H1212" s="745" t="s">
        <v>73</v>
      </c>
    </row>
    <row r="1213" spans="1:8" x14ac:dyDescent="0.25">
      <c r="A1213" s="737">
        <v>1176</v>
      </c>
      <c r="B1213" s="744" t="s">
        <v>5491</v>
      </c>
      <c r="C1213" s="760" t="s">
        <v>2179</v>
      </c>
      <c r="D1213" s="699" t="s">
        <v>2180</v>
      </c>
      <c r="E1213" s="699" t="s">
        <v>237</v>
      </c>
      <c r="F1213" s="703">
        <v>60</v>
      </c>
      <c r="G1213" s="730" t="str">
        <f t="shared" si="22"/>
        <v>Trung bình</v>
      </c>
      <c r="H1213" s="745" t="s">
        <v>123</v>
      </c>
    </row>
    <row r="1214" spans="1:8" x14ac:dyDescent="0.25">
      <c r="A1214" s="737">
        <v>1177</v>
      </c>
      <c r="B1214" s="744" t="s">
        <v>5492</v>
      </c>
      <c r="C1214" s="760" t="s">
        <v>2181</v>
      </c>
      <c r="D1214" s="699" t="s">
        <v>98</v>
      </c>
      <c r="E1214" s="699" t="s">
        <v>182</v>
      </c>
      <c r="F1214" s="703">
        <v>83</v>
      </c>
      <c r="G1214" s="730" t="str">
        <f t="shared" si="22"/>
        <v>Tốt</v>
      </c>
      <c r="H1214" s="745"/>
    </row>
    <row r="1215" spans="1:8" x14ac:dyDescent="0.25">
      <c r="A1215" s="737">
        <v>1178</v>
      </c>
      <c r="B1215" s="744" t="s">
        <v>5493</v>
      </c>
      <c r="C1215" s="760" t="s">
        <v>2182</v>
      </c>
      <c r="D1215" s="699" t="s">
        <v>87</v>
      </c>
      <c r="E1215" s="699" t="s">
        <v>1459</v>
      </c>
      <c r="F1215" s="703">
        <v>90</v>
      </c>
      <c r="G1215" s="730" t="str">
        <f t="shared" si="22"/>
        <v>Xuất sắc</v>
      </c>
      <c r="H1215" s="745"/>
    </row>
    <row r="1216" spans="1:8" s="8" customFormat="1" x14ac:dyDescent="0.25">
      <c r="A1216" s="546">
        <v>1179</v>
      </c>
      <c r="B1216" s="547" t="s">
        <v>5494</v>
      </c>
      <c r="C1216" s="686" t="s">
        <v>2183</v>
      </c>
      <c r="D1216" s="687" t="s">
        <v>249</v>
      </c>
      <c r="E1216" s="687" t="s">
        <v>26</v>
      </c>
      <c r="F1216" s="571">
        <v>91</v>
      </c>
      <c r="G1216" s="408" t="str">
        <f t="shared" si="22"/>
        <v>Xuất sắc</v>
      </c>
      <c r="H1216" s="659"/>
    </row>
    <row r="1217" spans="1:8" s="8" customFormat="1" x14ac:dyDescent="0.25">
      <c r="A1217" s="546">
        <v>1180</v>
      </c>
      <c r="B1217" s="547" t="s">
        <v>5495</v>
      </c>
      <c r="C1217" s="686" t="s">
        <v>2184</v>
      </c>
      <c r="D1217" s="687" t="s">
        <v>1096</v>
      </c>
      <c r="E1217" s="687" t="s">
        <v>171</v>
      </c>
      <c r="F1217" s="571">
        <v>79</v>
      </c>
      <c r="G1217" s="408" t="str">
        <f t="shared" si="22"/>
        <v>Khá</v>
      </c>
      <c r="H1217" s="659"/>
    </row>
    <row r="1218" spans="1:8" s="8" customFormat="1" x14ac:dyDescent="0.25">
      <c r="A1218" s="546">
        <v>1181</v>
      </c>
      <c r="B1218" s="547" t="s">
        <v>5496</v>
      </c>
      <c r="C1218" s="686" t="s">
        <v>2185</v>
      </c>
      <c r="D1218" s="687" t="s">
        <v>916</v>
      </c>
      <c r="E1218" s="687" t="s">
        <v>212</v>
      </c>
      <c r="F1218" s="571">
        <v>89</v>
      </c>
      <c r="G1218" s="408" t="str">
        <f t="shared" si="22"/>
        <v>Tốt</v>
      </c>
      <c r="H1218" s="659"/>
    </row>
    <row r="1219" spans="1:8" s="8" customFormat="1" x14ac:dyDescent="0.25">
      <c r="A1219" s="546">
        <v>1182</v>
      </c>
      <c r="B1219" s="547" t="s">
        <v>5497</v>
      </c>
      <c r="C1219" s="686" t="s">
        <v>2186</v>
      </c>
      <c r="D1219" s="687" t="s">
        <v>2187</v>
      </c>
      <c r="E1219" s="687" t="s">
        <v>9</v>
      </c>
      <c r="F1219" s="571">
        <v>81</v>
      </c>
      <c r="G1219" s="408" t="str">
        <f t="shared" si="22"/>
        <v>Tốt</v>
      </c>
      <c r="H1219" s="659"/>
    </row>
    <row r="1220" spans="1:8" s="8" customFormat="1" x14ac:dyDescent="0.25">
      <c r="A1220" s="546">
        <v>1183</v>
      </c>
      <c r="B1220" s="547" t="s">
        <v>5498</v>
      </c>
      <c r="C1220" s="686" t="s">
        <v>2188</v>
      </c>
      <c r="D1220" s="687" t="s">
        <v>2189</v>
      </c>
      <c r="E1220" s="687" t="s">
        <v>9</v>
      </c>
      <c r="F1220" s="421">
        <v>70</v>
      </c>
      <c r="G1220" s="408" t="str">
        <f t="shared" si="22"/>
        <v>Khá</v>
      </c>
      <c r="H1220" s="655"/>
    </row>
    <row r="1221" spans="1:8" s="8" customFormat="1" x14ac:dyDescent="0.25">
      <c r="A1221" s="546">
        <v>1184</v>
      </c>
      <c r="B1221" s="547" t="s">
        <v>5499</v>
      </c>
      <c r="C1221" s="686" t="s">
        <v>2190</v>
      </c>
      <c r="D1221" s="687" t="s">
        <v>902</v>
      </c>
      <c r="E1221" s="687" t="s">
        <v>9</v>
      </c>
      <c r="F1221" s="421">
        <v>89</v>
      </c>
      <c r="G1221" s="408" t="str">
        <f t="shared" si="22"/>
        <v>Tốt</v>
      </c>
      <c r="H1221" s="655"/>
    </row>
    <row r="1222" spans="1:8" s="8" customFormat="1" x14ac:dyDescent="0.25">
      <c r="A1222" s="546">
        <v>1185</v>
      </c>
      <c r="B1222" s="547" t="s">
        <v>5500</v>
      </c>
      <c r="C1222" s="686" t="s">
        <v>2191</v>
      </c>
      <c r="D1222" s="687" t="s">
        <v>369</v>
      </c>
      <c r="E1222" s="687" t="s">
        <v>11</v>
      </c>
      <c r="F1222" s="421">
        <v>84</v>
      </c>
      <c r="G1222" s="408" t="str">
        <f t="shared" si="22"/>
        <v>Tốt</v>
      </c>
      <c r="H1222" s="655"/>
    </row>
    <row r="1223" spans="1:8" s="8" customFormat="1" x14ac:dyDescent="0.25">
      <c r="A1223" s="546">
        <v>1186</v>
      </c>
      <c r="B1223" s="547" t="s">
        <v>5501</v>
      </c>
      <c r="C1223" s="686" t="s">
        <v>2192</v>
      </c>
      <c r="D1223" s="687" t="s">
        <v>2193</v>
      </c>
      <c r="E1223" s="687" t="s">
        <v>62</v>
      </c>
      <c r="F1223" s="421">
        <v>82</v>
      </c>
      <c r="G1223" s="408" t="str">
        <f t="shared" si="22"/>
        <v>Tốt</v>
      </c>
      <c r="H1223" s="655"/>
    </row>
    <row r="1224" spans="1:8" s="8" customFormat="1" x14ac:dyDescent="0.25">
      <c r="A1224" s="546">
        <v>1187</v>
      </c>
      <c r="B1224" s="547" t="s">
        <v>5502</v>
      </c>
      <c r="C1224" s="686" t="s">
        <v>2194</v>
      </c>
      <c r="D1224" s="687" t="s">
        <v>144</v>
      </c>
      <c r="E1224" s="687" t="s">
        <v>17</v>
      </c>
      <c r="F1224" s="421">
        <v>85</v>
      </c>
      <c r="G1224" s="408" t="str">
        <f t="shared" si="22"/>
        <v>Tốt</v>
      </c>
      <c r="H1224" s="659"/>
    </row>
    <row r="1225" spans="1:8" s="8" customFormat="1" x14ac:dyDescent="0.25">
      <c r="A1225" s="546">
        <v>1188</v>
      </c>
      <c r="B1225" s="547" t="s">
        <v>5503</v>
      </c>
      <c r="C1225" s="686" t="s">
        <v>2195</v>
      </c>
      <c r="D1225" s="687" t="s">
        <v>173</v>
      </c>
      <c r="E1225" s="687" t="s">
        <v>203</v>
      </c>
      <c r="F1225" s="611">
        <v>90</v>
      </c>
      <c r="G1225" s="408" t="str">
        <f t="shared" si="22"/>
        <v>Xuất sắc</v>
      </c>
      <c r="H1225" s="655"/>
    </row>
    <row r="1226" spans="1:8" s="8" customFormat="1" x14ac:dyDescent="0.25">
      <c r="A1226" s="546">
        <v>1189</v>
      </c>
      <c r="B1226" s="547" t="s">
        <v>5504</v>
      </c>
      <c r="C1226" s="686" t="s">
        <v>2196</v>
      </c>
      <c r="D1226" s="687" t="s">
        <v>407</v>
      </c>
      <c r="E1226" s="687" t="s">
        <v>64</v>
      </c>
      <c r="F1226" s="625">
        <v>85</v>
      </c>
      <c r="G1226" s="408" t="str">
        <f t="shared" si="22"/>
        <v>Tốt</v>
      </c>
      <c r="H1226" s="688"/>
    </row>
    <row r="1227" spans="1:8" s="8" customFormat="1" x14ac:dyDescent="0.25">
      <c r="A1227" s="546">
        <v>1190</v>
      </c>
      <c r="B1227" s="547" t="s">
        <v>5505</v>
      </c>
      <c r="C1227" s="686" t="s">
        <v>2197</v>
      </c>
      <c r="D1227" s="687" t="s">
        <v>96</v>
      </c>
      <c r="E1227" s="687" t="s">
        <v>64</v>
      </c>
      <c r="F1227" s="625">
        <v>91</v>
      </c>
      <c r="G1227" s="408" t="str">
        <f t="shared" si="22"/>
        <v>Xuất sắc</v>
      </c>
      <c r="H1227" s="688"/>
    </row>
    <row r="1228" spans="1:8" s="8" customFormat="1" ht="15.6" customHeight="1" x14ac:dyDescent="0.25">
      <c r="A1228" s="546">
        <v>1191</v>
      </c>
      <c r="B1228" s="547" t="s">
        <v>5506</v>
      </c>
      <c r="C1228" s="689" t="s">
        <v>2198</v>
      </c>
      <c r="D1228" s="690" t="s">
        <v>496</v>
      </c>
      <c r="E1228" s="690" t="s">
        <v>64</v>
      </c>
      <c r="F1228" s="547">
        <v>100</v>
      </c>
      <c r="G1228" s="636" t="str">
        <f t="shared" si="22"/>
        <v>Xuất sắc</v>
      </c>
      <c r="H1228" s="651"/>
    </row>
    <row r="1229" spans="1:8" s="8" customFormat="1" x14ac:dyDescent="0.25">
      <c r="A1229" s="546">
        <v>1192</v>
      </c>
      <c r="B1229" s="547" t="s">
        <v>5507</v>
      </c>
      <c r="C1229" s="686" t="s">
        <v>2199</v>
      </c>
      <c r="D1229" s="687" t="s">
        <v>2200</v>
      </c>
      <c r="E1229" s="687" t="s">
        <v>64</v>
      </c>
      <c r="F1229" s="625">
        <v>75</v>
      </c>
      <c r="G1229" s="408" t="str">
        <f t="shared" si="22"/>
        <v>Khá</v>
      </c>
      <c r="H1229" s="688"/>
    </row>
    <row r="1230" spans="1:8" x14ac:dyDescent="0.25">
      <c r="A1230" s="737">
        <v>1193</v>
      </c>
      <c r="B1230" s="744" t="s">
        <v>5508</v>
      </c>
      <c r="C1230" s="760" t="s">
        <v>2202</v>
      </c>
      <c r="D1230" s="699" t="s">
        <v>407</v>
      </c>
      <c r="E1230" s="699" t="s">
        <v>136</v>
      </c>
      <c r="F1230" s="728">
        <v>60</v>
      </c>
      <c r="G1230" s="730" t="str">
        <f t="shared" si="22"/>
        <v>Trung bình</v>
      </c>
      <c r="H1230" s="745" t="s">
        <v>5872</v>
      </c>
    </row>
    <row r="1231" spans="1:8" x14ac:dyDescent="0.25">
      <c r="A1231" s="737">
        <v>1194</v>
      </c>
      <c r="B1231" s="744" t="s">
        <v>5509</v>
      </c>
      <c r="C1231" s="760" t="s">
        <v>2203</v>
      </c>
      <c r="D1231" s="699" t="s">
        <v>46</v>
      </c>
      <c r="E1231" s="699" t="s">
        <v>5</v>
      </c>
      <c r="F1231" s="728">
        <v>91</v>
      </c>
      <c r="G1231" s="730" t="str">
        <f t="shared" si="22"/>
        <v>Xuất sắc</v>
      </c>
      <c r="H1231" s="759"/>
    </row>
    <row r="1232" spans="1:8" x14ac:dyDescent="0.25">
      <c r="A1232" s="737">
        <v>1195</v>
      </c>
      <c r="B1232" s="744" t="s">
        <v>5510</v>
      </c>
      <c r="C1232" s="760" t="s">
        <v>2204</v>
      </c>
      <c r="D1232" s="699" t="s">
        <v>2205</v>
      </c>
      <c r="E1232" s="699" t="s">
        <v>66</v>
      </c>
      <c r="F1232" s="705">
        <v>35</v>
      </c>
      <c r="G1232" s="730" t="str">
        <f t="shared" si="22"/>
        <v>Yếu</v>
      </c>
      <c r="H1232" s="759" t="s">
        <v>2219</v>
      </c>
    </row>
    <row r="1233" spans="1:8" x14ac:dyDescent="0.25">
      <c r="A1233" s="737">
        <v>1196</v>
      </c>
      <c r="B1233" s="744" t="s">
        <v>5511</v>
      </c>
      <c r="C1233" s="760" t="s">
        <v>5873</v>
      </c>
      <c r="D1233" s="699" t="s">
        <v>19</v>
      </c>
      <c r="E1233" s="699" t="s">
        <v>67</v>
      </c>
      <c r="F1233" s="705">
        <v>84</v>
      </c>
      <c r="G1233" s="730" t="str">
        <f t="shared" si="22"/>
        <v>Tốt</v>
      </c>
      <c r="H1233" s="739"/>
    </row>
    <row r="1234" spans="1:8" x14ac:dyDescent="0.25">
      <c r="A1234" s="737">
        <v>1197</v>
      </c>
      <c r="B1234" s="744" t="s">
        <v>5512</v>
      </c>
      <c r="C1234" s="760" t="s">
        <v>2206</v>
      </c>
      <c r="D1234" s="699" t="s">
        <v>270</v>
      </c>
      <c r="E1234" s="699" t="s">
        <v>12</v>
      </c>
      <c r="F1234" s="705">
        <v>85</v>
      </c>
      <c r="G1234" s="730" t="str">
        <f t="shared" si="22"/>
        <v>Tốt</v>
      </c>
      <c r="H1234" s="739"/>
    </row>
    <row r="1235" spans="1:8" x14ac:dyDescent="0.25">
      <c r="A1235" s="737">
        <v>1198</v>
      </c>
      <c r="B1235" s="744" t="s">
        <v>5513</v>
      </c>
      <c r="C1235" s="760" t="s">
        <v>2207</v>
      </c>
      <c r="D1235" s="699" t="s">
        <v>18</v>
      </c>
      <c r="E1235" s="699" t="s">
        <v>12</v>
      </c>
      <c r="F1235" s="705">
        <v>85</v>
      </c>
      <c r="G1235" s="730" t="str">
        <f t="shared" ref="G1235:G1243" si="23">IF(F1235&gt;=90,"Xuất sắc",IF(F1235&gt;=80,"Tốt",IF(F1235&gt;=65,"Khá",IF(F1235&gt;=50,"Trung bình",IF(F1235&gt;=35,"Yếu","Kém")))))</f>
        <v>Tốt</v>
      </c>
      <c r="H1235" s="739"/>
    </row>
    <row r="1236" spans="1:8" x14ac:dyDescent="0.25">
      <c r="A1236" s="737">
        <v>1199</v>
      </c>
      <c r="B1236" s="744" t="s">
        <v>5514</v>
      </c>
      <c r="C1236" s="760" t="s">
        <v>2208</v>
      </c>
      <c r="D1236" s="699" t="s">
        <v>59</v>
      </c>
      <c r="E1236" s="699" t="s">
        <v>12</v>
      </c>
      <c r="F1236" s="705">
        <v>79</v>
      </c>
      <c r="G1236" s="730" t="str">
        <f t="shared" si="23"/>
        <v>Khá</v>
      </c>
      <c r="H1236" s="739" t="s">
        <v>73</v>
      </c>
    </row>
    <row r="1237" spans="1:8" x14ac:dyDescent="0.25">
      <c r="A1237" s="737">
        <v>1200</v>
      </c>
      <c r="B1237" s="744" t="s">
        <v>5515</v>
      </c>
      <c r="C1237" s="760" t="s">
        <v>2209</v>
      </c>
      <c r="D1237" s="699" t="s">
        <v>253</v>
      </c>
      <c r="E1237" s="699" t="s">
        <v>12</v>
      </c>
      <c r="F1237" s="705">
        <v>90</v>
      </c>
      <c r="G1237" s="730" t="str">
        <f t="shared" si="23"/>
        <v>Xuất sắc</v>
      </c>
      <c r="H1237" s="739"/>
    </row>
    <row r="1238" spans="1:8" s="8" customFormat="1" x14ac:dyDescent="0.25">
      <c r="A1238" s="546">
        <v>1201</v>
      </c>
      <c r="B1238" s="547" t="s">
        <v>5516</v>
      </c>
      <c r="C1238" s="686" t="s">
        <v>2210</v>
      </c>
      <c r="D1238" s="687" t="s">
        <v>1127</v>
      </c>
      <c r="E1238" s="687" t="s">
        <v>12</v>
      </c>
      <c r="F1238" s="585">
        <v>85</v>
      </c>
      <c r="G1238" s="408" t="str">
        <f t="shared" si="23"/>
        <v>Tốt</v>
      </c>
      <c r="H1238" s="691"/>
    </row>
    <row r="1239" spans="1:8" s="8" customFormat="1" x14ac:dyDescent="0.25">
      <c r="A1239" s="546">
        <v>1202</v>
      </c>
      <c r="B1239" s="547" t="s">
        <v>5517</v>
      </c>
      <c r="C1239" s="686" t="s">
        <v>2211</v>
      </c>
      <c r="D1239" s="687" t="s">
        <v>2212</v>
      </c>
      <c r="E1239" s="687" t="s">
        <v>12</v>
      </c>
      <c r="F1239" s="585">
        <v>83</v>
      </c>
      <c r="G1239" s="408" t="str">
        <f t="shared" si="23"/>
        <v>Tốt</v>
      </c>
      <c r="H1239" s="691"/>
    </row>
    <row r="1240" spans="1:8" s="8" customFormat="1" x14ac:dyDescent="0.25">
      <c r="A1240" s="546">
        <v>1203</v>
      </c>
      <c r="B1240" s="547" t="s">
        <v>5518</v>
      </c>
      <c r="C1240" s="686" t="s">
        <v>2213</v>
      </c>
      <c r="D1240" s="687" t="s">
        <v>1658</v>
      </c>
      <c r="E1240" s="687" t="s">
        <v>12</v>
      </c>
      <c r="F1240" s="585">
        <v>85</v>
      </c>
      <c r="G1240" s="408" t="str">
        <f t="shared" si="23"/>
        <v>Tốt</v>
      </c>
      <c r="H1240" s="691"/>
    </row>
    <row r="1241" spans="1:8" s="8" customFormat="1" x14ac:dyDescent="0.25">
      <c r="A1241" s="546">
        <v>1204</v>
      </c>
      <c r="B1241" s="547" t="s">
        <v>5519</v>
      </c>
      <c r="C1241" s="686" t="s">
        <v>2214</v>
      </c>
      <c r="D1241" s="687" t="s">
        <v>2215</v>
      </c>
      <c r="E1241" s="687" t="s">
        <v>186</v>
      </c>
      <c r="F1241" s="585">
        <v>92</v>
      </c>
      <c r="G1241" s="408" t="str">
        <f t="shared" si="23"/>
        <v>Xuất sắc</v>
      </c>
      <c r="H1241" s="691"/>
    </row>
    <row r="1242" spans="1:8" s="8" customFormat="1" x14ac:dyDescent="0.25">
      <c r="A1242" s="546">
        <v>1205</v>
      </c>
      <c r="B1242" s="547" t="s">
        <v>5520</v>
      </c>
      <c r="C1242" s="686" t="s">
        <v>2216</v>
      </c>
      <c r="D1242" s="687" t="s">
        <v>2217</v>
      </c>
      <c r="E1242" s="687" t="s">
        <v>250</v>
      </c>
      <c r="F1242" s="585">
        <v>89</v>
      </c>
      <c r="G1242" s="408" t="str">
        <f t="shared" si="23"/>
        <v>Tốt</v>
      </c>
      <c r="H1242" s="691"/>
    </row>
    <row r="1243" spans="1:8" s="8" customFormat="1" x14ac:dyDescent="0.25">
      <c r="A1243" s="546">
        <v>1206</v>
      </c>
      <c r="B1243" s="547" t="s">
        <v>5521</v>
      </c>
      <c r="C1243" s="686" t="s">
        <v>2218</v>
      </c>
      <c r="D1243" s="687" t="s">
        <v>168</v>
      </c>
      <c r="E1243" s="687" t="s">
        <v>70</v>
      </c>
      <c r="F1243" s="585">
        <v>91</v>
      </c>
      <c r="G1243" s="408" t="str">
        <f t="shared" si="23"/>
        <v>Xuất sắc</v>
      </c>
      <c r="H1243" s="691"/>
    </row>
    <row r="1245" spans="1:8" s="8" customFormat="1" x14ac:dyDescent="0.25">
      <c r="C1245" s="692" t="s">
        <v>2220</v>
      </c>
      <c r="D1245" s="693" t="s">
        <v>2221</v>
      </c>
      <c r="E1245" s="116"/>
      <c r="F1245" s="75"/>
      <c r="G1245" s="75"/>
      <c r="H1245" s="651"/>
    </row>
    <row r="1246" spans="1:8" s="8" customFormat="1" x14ac:dyDescent="0.25">
      <c r="C1246" s="53" t="s">
        <v>77</v>
      </c>
      <c r="D1246" s="545">
        <v>313</v>
      </c>
      <c r="E1246" s="116"/>
      <c r="F1246" s="75"/>
      <c r="G1246" s="75"/>
      <c r="H1246" s="651"/>
    </row>
    <row r="1247" spans="1:8" s="8" customFormat="1" x14ac:dyDescent="0.25">
      <c r="C1247" s="41" t="s">
        <v>31</v>
      </c>
      <c r="D1247" s="545">
        <v>611</v>
      </c>
      <c r="E1247" s="116"/>
      <c r="F1247" s="75"/>
      <c r="G1247" s="75"/>
      <c r="H1247" s="651"/>
    </row>
    <row r="1248" spans="1:8" s="8" customFormat="1" x14ac:dyDescent="0.25">
      <c r="C1248" s="41" t="s">
        <v>72</v>
      </c>
      <c r="D1248" s="545">
        <v>222</v>
      </c>
      <c r="E1248" s="116"/>
      <c r="F1248" s="75"/>
      <c r="G1248" s="75"/>
      <c r="H1248" s="651"/>
    </row>
    <row r="1249" spans="3:8" s="8" customFormat="1" x14ac:dyDescent="0.25">
      <c r="C1249" s="53" t="s">
        <v>105</v>
      </c>
      <c r="D1249" s="545">
        <v>29</v>
      </c>
      <c r="E1249" s="116"/>
      <c r="F1249" s="75"/>
      <c r="G1249" s="75"/>
      <c r="H1249" s="651"/>
    </row>
    <row r="1250" spans="3:8" s="8" customFormat="1" x14ac:dyDescent="0.25">
      <c r="C1250" s="41" t="s">
        <v>101</v>
      </c>
      <c r="D1250" s="545">
        <v>9</v>
      </c>
      <c r="E1250" s="116"/>
      <c r="F1250" s="75"/>
      <c r="G1250" s="75"/>
      <c r="H1250" s="651"/>
    </row>
    <row r="1251" spans="3:8" s="8" customFormat="1" x14ac:dyDescent="0.25">
      <c r="C1251" s="41" t="s">
        <v>395</v>
      </c>
      <c r="D1251" s="545">
        <v>17</v>
      </c>
      <c r="E1251" s="116"/>
      <c r="F1251" s="75"/>
      <c r="G1251" s="75"/>
      <c r="H1251" s="651"/>
    </row>
    <row r="1252" spans="3:8" s="8" customFormat="1" x14ac:dyDescent="0.25">
      <c r="C1252" s="41" t="s">
        <v>398</v>
      </c>
      <c r="D1252" s="545">
        <v>2</v>
      </c>
      <c r="E1252" s="116"/>
      <c r="F1252" s="75"/>
      <c r="G1252" s="75"/>
      <c r="H1252" s="651"/>
    </row>
    <row r="1253" spans="3:8" s="8" customFormat="1" x14ac:dyDescent="0.25">
      <c r="C1253" s="34" t="s">
        <v>583</v>
      </c>
      <c r="D1253" s="545">
        <v>3</v>
      </c>
      <c r="E1253" s="116"/>
      <c r="F1253" s="75"/>
      <c r="G1253" s="75"/>
      <c r="H1253" s="651"/>
    </row>
    <row r="1254" spans="3:8" s="8" customFormat="1" x14ac:dyDescent="0.25">
      <c r="C1254" s="590" t="s">
        <v>2222</v>
      </c>
      <c r="D1254" s="694">
        <f>SUM(D1246:D1253)</f>
        <v>1206</v>
      </c>
      <c r="E1254" s="116"/>
      <c r="F1254" s="75"/>
      <c r="G1254" s="75"/>
      <c r="H1254" s="651"/>
    </row>
  </sheetData>
  <mergeCells count="22">
    <mergeCell ref="J831:N831"/>
    <mergeCell ref="A4:C4"/>
    <mergeCell ref="F270:G270"/>
    <mergeCell ref="F331:G331"/>
    <mergeCell ref="F406:G406"/>
    <mergeCell ref="F559:G559"/>
    <mergeCell ref="A373:H373"/>
    <mergeCell ref="A801:H801"/>
    <mergeCell ref="L805:M805"/>
    <mergeCell ref="I829:O829"/>
    <mergeCell ref="I830:O830"/>
    <mergeCell ref="F1023:G1023"/>
    <mergeCell ref="N8:O8"/>
    <mergeCell ref="A8:G8"/>
    <mergeCell ref="D1:G1"/>
    <mergeCell ref="D2:G2"/>
    <mergeCell ref="A1:C1"/>
    <mergeCell ref="A2:C2"/>
    <mergeCell ref="A5:G5"/>
    <mergeCell ref="A6:G6"/>
    <mergeCell ref="A7:G7"/>
    <mergeCell ref="A10:H10"/>
  </mergeCells>
  <phoneticPr fontId="0" type="noConversion"/>
  <conditionalFormatting sqref="E173:E189 E192:E224">
    <cfRule type="containsText" priority="2" stopIfTrue="1" operator="containsText" text="d">
      <formula>NOT(ISERROR(SEARCH("d",E173)))</formula>
    </cfRule>
  </conditionalFormatting>
  <conditionalFormatting sqref="E190:E191">
    <cfRule type="containsText" priority="1" stopIfTrue="1" operator="containsText" text="d">
      <formula>NOT(ISERROR(SEARCH("d",E190)))</formula>
    </cfRule>
  </conditionalFormatting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7"/>
  <sheetViews>
    <sheetView topLeftCell="A59" workbookViewId="0">
      <selection activeCell="A10" sqref="A10:XFD77"/>
    </sheetView>
  </sheetViews>
  <sheetFormatPr defaultColWidth="9" defaultRowHeight="15.75" x14ac:dyDescent="0.25"/>
  <cols>
    <col min="1" max="2" width="4.5" style="7" customWidth="1"/>
    <col min="3" max="3" width="17.375" style="7" customWidth="1"/>
    <col min="4" max="4" width="16.25" style="7" customWidth="1"/>
    <col min="5" max="5" width="12.25" style="7" customWidth="1"/>
    <col min="6" max="6" width="7.875" style="7" customWidth="1"/>
    <col min="7" max="7" width="11" style="7" customWidth="1"/>
    <col min="8" max="8" width="13.125" style="86" customWidth="1"/>
    <col min="9" max="16384" width="9" style="7"/>
  </cols>
  <sheetData>
    <row r="1" spans="1:8" x14ac:dyDescent="0.25">
      <c r="A1" s="490" t="s">
        <v>1</v>
      </c>
      <c r="B1" s="490"/>
      <c r="C1" s="490"/>
      <c r="D1" s="490"/>
      <c r="E1" s="493" t="s">
        <v>2</v>
      </c>
      <c r="F1" s="493"/>
      <c r="G1" s="493"/>
      <c r="H1" s="493"/>
    </row>
    <row r="2" spans="1:8" x14ac:dyDescent="0.25">
      <c r="A2" s="494" t="s">
        <v>3</v>
      </c>
      <c r="B2" s="494"/>
      <c r="C2" s="494"/>
      <c r="D2" s="494"/>
      <c r="E2" s="494" t="s">
        <v>463</v>
      </c>
      <c r="F2" s="494"/>
      <c r="G2" s="494"/>
      <c r="H2" s="494"/>
    </row>
    <row r="3" spans="1:8" x14ac:dyDescent="0.25">
      <c r="A3" s="48"/>
      <c r="B3" s="48"/>
      <c r="C3" s="48"/>
      <c r="D3" s="2"/>
      <c r="E3" s="48"/>
      <c r="F3" s="47"/>
    </row>
    <row r="4" spans="1:8" x14ac:dyDescent="0.25">
      <c r="B4" s="7" t="s">
        <v>396</v>
      </c>
      <c r="E4" s="47"/>
      <c r="F4" s="47"/>
    </row>
    <row r="5" spans="1:8" ht="18.75" x14ac:dyDescent="0.3">
      <c r="A5" s="499" t="s">
        <v>2223</v>
      </c>
      <c r="B5" s="499"/>
      <c r="C5" s="499"/>
      <c r="D5" s="499"/>
      <c r="E5" s="499"/>
      <c r="F5" s="499"/>
      <c r="G5" s="499"/>
    </row>
    <row r="6" spans="1:8" ht="18.75" x14ac:dyDescent="0.3">
      <c r="A6" s="499" t="s">
        <v>2224</v>
      </c>
      <c r="B6" s="499"/>
      <c r="C6" s="499"/>
      <c r="D6" s="499"/>
      <c r="E6" s="499"/>
      <c r="F6" s="499"/>
      <c r="G6" s="499"/>
    </row>
    <row r="7" spans="1:8" x14ac:dyDescent="0.25">
      <c r="A7" s="500" t="s">
        <v>5354</v>
      </c>
      <c r="B7" s="500"/>
      <c r="C7" s="500"/>
      <c r="D7" s="500"/>
      <c r="E7" s="500"/>
      <c r="F7" s="500"/>
      <c r="G7" s="500"/>
    </row>
    <row r="8" spans="1:8" ht="18" customHeight="1" x14ac:dyDescent="0.25">
      <c r="A8" s="491" t="s">
        <v>5355</v>
      </c>
      <c r="B8" s="491"/>
      <c r="C8" s="491"/>
      <c r="D8" s="491"/>
      <c r="E8" s="491"/>
      <c r="F8" s="491"/>
      <c r="G8" s="491"/>
    </row>
    <row r="9" spans="1:8" x14ac:dyDescent="0.25">
      <c r="A9" s="57"/>
      <c r="B9" s="58"/>
      <c r="C9" s="58"/>
      <c r="D9" s="58"/>
      <c r="E9" s="59"/>
      <c r="F9" s="57"/>
      <c r="G9" s="57"/>
    </row>
    <row r="10" spans="1:8" x14ac:dyDescent="0.25">
      <c r="A10" s="498" t="s">
        <v>5356</v>
      </c>
      <c r="B10" s="498"/>
      <c r="C10" s="498"/>
      <c r="D10" s="498"/>
      <c r="E10" s="498"/>
      <c r="F10" s="498"/>
      <c r="G10" s="498"/>
      <c r="H10" s="498"/>
    </row>
    <row r="11" spans="1:8" ht="42.75" x14ac:dyDescent="0.25">
      <c r="A11" s="138" t="s">
        <v>117</v>
      </c>
      <c r="B11" s="138" t="s">
        <v>117</v>
      </c>
      <c r="C11" s="139" t="s">
        <v>32</v>
      </c>
      <c r="D11" s="139" t="s">
        <v>33</v>
      </c>
      <c r="E11" s="140" t="s">
        <v>162</v>
      </c>
      <c r="F11" s="189" t="s">
        <v>581</v>
      </c>
      <c r="G11" s="172" t="s">
        <v>4</v>
      </c>
      <c r="H11" s="173" t="s">
        <v>0</v>
      </c>
    </row>
    <row r="12" spans="1:8" x14ac:dyDescent="0.25">
      <c r="A12" s="33"/>
      <c r="B12" s="33"/>
      <c r="C12" s="99" t="s">
        <v>5357</v>
      </c>
      <c r="D12" s="100"/>
      <c r="E12" s="99"/>
      <c r="F12" s="101"/>
      <c r="G12" s="102"/>
      <c r="H12" s="103"/>
    </row>
    <row r="13" spans="1:8" x14ac:dyDescent="0.25">
      <c r="A13" s="120">
        <v>1</v>
      </c>
      <c r="B13" s="120">
        <v>1</v>
      </c>
      <c r="C13" s="174" t="s">
        <v>2226</v>
      </c>
      <c r="D13" s="175" t="s">
        <v>2227</v>
      </c>
      <c r="E13" s="175" t="s">
        <v>34</v>
      </c>
      <c r="F13" s="176">
        <v>80</v>
      </c>
      <c r="G13" s="120" t="str">
        <f t="shared" ref="G13:G63" si="0">IF(F13&gt;=90,"Xuất sắc",IF(F13&gt;=80,"Tốt",IF(F13&gt;=65,"Khá",IF(F13&gt;=50,"Trung bình",IF(F13&gt;=35,"Yếu","Kém")))))</f>
        <v>Tốt</v>
      </c>
      <c r="H13" s="161"/>
    </row>
    <row r="14" spans="1:8" x14ac:dyDescent="0.25">
      <c r="A14" s="120">
        <v>2</v>
      </c>
      <c r="B14" s="120">
        <v>2</v>
      </c>
      <c r="C14" s="174" t="s">
        <v>2228</v>
      </c>
      <c r="D14" s="175" t="s">
        <v>2229</v>
      </c>
      <c r="E14" s="175" t="s">
        <v>34</v>
      </c>
      <c r="F14" s="176">
        <v>75</v>
      </c>
      <c r="G14" s="120" t="str">
        <f t="shared" si="0"/>
        <v>Khá</v>
      </c>
      <c r="H14" s="161"/>
    </row>
    <row r="15" spans="1:8" x14ac:dyDescent="0.25">
      <c r="A15" s="120">
        <v>3</v>
      </c>
      <c r="B15" s="120">
        <v>3</v>
      </c>
      <c r="C15" s="174" t="s">
        <v>2230</v>
      </c>
      <c r="D15" s="175" t="s">
        <v>2231</v>
      </c>
      <c r="E15" s="175" t="s">
        <v>147</v>
      </c>
      <c r="F15" s="176">
        <v>55</v>
      </c>
      <c r="G15" s="120" t="str">
        <f t="shared" si="0"/>
        <v>Trung bình</v>
      </c>
      <c r="H15" s="146"/>
    </row>
    <row r="16" spans="1:8" x14ac:dyDescent="0.25">
      <c r="A16" s="120">
        <v>4</v>
      </c>
      <c r="B16" s="120">
        <v>4</v>
      </c>
      <c r="C16" s="174" t="s">
        <v>2232</v>
      </c>
      <c r="D16" s="175" t="s">
        <v>2233</v>
      </c>
      <c r="E16" s="175" t="s">
        <v>6</v>
      </c>
      <c r="F16" s="176">
        <v>100</v>
      </c>
      <c r="G16" s="120" t="str">
        <f t="shared" si="0"/>
        <v>Xuất sắc</v>
      </c>
      <c r="H16" s="177"/>
    </row>
    <row r="17" spans="1:8" x14ac:dyDescent="0.25">
      <c r="A17" s="120">
        <v>5</v>
      </c>
      <c r="B17" s="120">
        <v>5</v>
      </c>
      <c r="C17" s="174" t="s">
        <v>2234</v>
      </c>
      <c r="D17" s="175" t="s">
        <v>2235</v>
      </c>
      <c r="E17" s="175" t="s">
        <v>2236</v>
      </c>
      <c r="F17" s="176">
        <v>65</v>
      </c>
      <c r="G17" s="120" t="str">
        <f t="shared" si="0"/>
        <v>Khá</v>
      </c>
      <c r="H17" s="104"/>
    </row>
    <row r="18" spans="1:8" x14ac:dyDescent="0.25">
      <c r="A18" s="120">
        <v>6</v>
      </c>
      <c r="B18" s="120">
        <v>6</v>
      </c>
      <c r="C18" s="174" t="s">
        <v>2237</v>
      </c>
      <c r="D18" s="175" t="s">
        <v>2238</v>
      </c>
      <c r="E18" s="175" t="s">
        <v>278</v>
      </c>
      <c r="F18" s="176">
        <v>55</v>
      </c>
      <c r="G18" s="120" t="str">
        <f t="shared" si="0"/>
        <v>Trung bình</v>
      </c>
      <c r="H18" s="104"/>
    </row>
    <row r="19" spans="1:8" x14ac:dyDescent="0.25">
      <c r="A19" s="120">
        <v>7</v>
      </c>
      <c r="B19" s="120">
        <v>7</v>
      </c>
      <c r="C19" s="174" t="s">
        <v>2239</v>
      </c>
      <c r="D19" s="175" t="s">
        <v>2240</v>
      </c>
      <c r="E19" s="175" t="s">
        <v>2241</v>
      </c>
      <c r="F19" s="176">
        <v>0</v>
      </c>
      <c r="G19" s="120" t="str">
        <f t="shared" si="0"/>
        <v>Kém</v>
      </c>
      <c r="H19" s="104" t="s">
        <v>2219</v>
      </c>
    </row>
    <row r="20" spans="1:8" x14ac:dyDescent="0.25">
      <c r="A20" s="120">
        <v>8</v>
      </c>
      <c r="B20" s="120">
        <v>8</v>
      </c>
      <c r="C20" s="174" t="s">
        <v>2242</v>
      </c>
      <c r="D20" s="175" t="s">
        <v>336</v>
      </c>
      <c r="E20" s="175" t="s">
        <v>178</v>
      </c>
      <c r="F20" s="176">
        <v>0</v>
      </c>
      <c r="G20" s="120" t="str">
        <f t="shared" si="0"/>
        <v>Kém</v>
      </c>
      <c r="H20" s="104" t="s">
        <v>73</v>
      </c>
    </row>
    <row r="21" spans="1:8" x14ac:dyDescent="0.25">
      <c r="A21" s="120">
        <v>9</v>
      </c>
      <c r="B21" s="120">
        <v>9</v>
      </c>
      <c r="C21" s="105" t="s">
        <v>2243</v>
      </c>
      <c r="D21" s="175" t="s">
        <v>2244</v>
      </c>
      <c r="E21" s="175" t="s">
        <v>370</v>
      </c>
      <c r="F21" s="176">
        <v>71</v>
      </c>
      <c r="G21" s="120" t="str">
        <f t="shared" si="0"/>
        <v>Khá</v>
      </c>
      <c r="H21" s="177"/>
    </row>
    <row r="22" spans="1:8" x14ac:dyDescent="0.25">
      <c r="A22" s="120">
        <v>10</v>
      </c>
      <c r="B22" s="120">
        <v>10</v>
      </c>
      <c r="C22" s="174" t="s">
        <v>2245</v>
      </c>
      <c r="D22" s="175" t="s">
        <v>167</v>
      </c>
      <c r="E22" s="175" t="s">
        <v>41</v>
      </c>
      <c r="F22" s="176">
        <v>0</v>
      </c>
      <c r="G22" s="120" t="str">
        <f t="shared" si="0"/>
        <v>Kém</v>
      </c>
      <c r="H22" s="104" t="s">
        <v>73</v>
      </c>
    </row>
    <row r="23" spans="1:8" x14ac:dyDescent="0.25">
      <c r="A23" s="120">
        <v>11</v>
      </c>
      <c r="B23" s="120">
        <v>11</v>
      </c>
      <c r="C23" s="174" t="s">
        <v>2246</v>
      </c>
      <c r="D23" s="175" t="s">
        <v>2247</v>
      </c>
      <c r="E23" s="175" t="s">
        <v>2248</v>
      </c>
      <c r="F23" s="176">
        <v>65</v>
      </c>
      <c r="G23" s="120" t="str">
        <f t="shared" si="0"/>
        <v>Khá</v>
      </c>
      <c r="H23" s="104"/>
    </row>
    <row r="24" spans="1:8" x14ac:dyDescent="0.25">
      <c r="A24" s="120">
        <v>12</v>
      </c>
      <c r="B24" s="120">
        <v>12</v>
      </c>
      <c r="C24" s="105" t="s">
        <v>2249</v>
      </c>
      <c r="D24" s="175" t="s">
        <v>2250</v>
      </c>
      <c r="E24" s="175" t="s">
        <v>14</v>
      </c>
      <c r="F24" s="176">
        <v>80</v>
      </c>
      <c r="G24" s="120" t="str">
        <f t="shared" si="0"/>
        <v>Tốt</v>
      </c>
      <c r="H24" s="104"/>
    </row>
    <row r="25" spans="1:8" x14ac:dyDescent="0.25">
      <c r="A25" s="120">
        <v>13</v>
      </c>
      <c r="B25" s="120">
        <v>13</v>
      </c>
      <c r="C25" s="174" t="s">
        <v>2251</v>
      </c>
      <c r="D25" s="175" t="s">
        <v>126</v>
      </c>
      <c r="E25" s="175" t="s">
        <v>42</v>
      </c>
      <c r="F25" s="176">
        <v>75</v>
      </c>
      <c r="G25" s="120" t="str">
        <f t="shared" si="0"/>
        <v>Khá</v>
      </c>
      <c r="H25" s="104"/>
    </row>
    <row r="26" spans="1:8" x14ac:dyDescent="0.25">
      <c r="A26" s="120">
        <v>14</v>
      </c>
      <c r="B26" s="120">
        <v>14</v>
      </c>
      <c r="C26" s="174" t="s">
        <v>2252</v>
      </c>
      <c r="D26" s="175" t="s">
        <v>208</v>
      </c>
      <c r="E26" s="175" t="s">
        <v>104</v>
      </c>
      <c r="F26" s="176">
        <v>80</v>
      </c>
      <c r="G26" s="120" t="str">
        <f t="shared" si="0"/>
        <v>Tốt</v>
      </c>
      <c r="H26" s="177"/>
    </row>
    <row r="27" spans="1:8" x14ac:dyDescent="0.25">
      <c r="A27" s="120">
        <v>15</v>
      </c>
      <c r="B27" s="120">
        <v>15</v>
      </c>
      <c r="C27" s="174" t="s">
        <v>2253</v>
      </c>
      <c r="D27" s="175" t="s">
        <v>188</v>
      </c>
      <c r="E27" s="175" t="s">
        <v>29</v>
      </c>
      <c r="F27" s="176">
        <v>50</v>
      </c>
      <c r="G27" s="120" t="str">
        <f t="shared" si="0"/>
        <v>Trung bình</v>
      </c>
      <c r="H27" s="104"/>
    </row>
    <row r="28" spans="1:8" x14ac:dyDescent="0.25">
      <c r="A28" s="120">
        <v>16</v>
      </c>
      <c r="B28" s="120">
        <v>16</v>
      </c>
      <c r="C28" s="178" t="s">
        <v>2254</v>
      </c>
      <c r="D28" s="179" t="s">
        <v>2255</v>
      </c>
      <c r="E28" s="179" t="s">
        <v>81</v>
      </c>
      <c r="F28" s="176">
        <v>53</v>
      </c>
      <c r="G28" s="120" t="str">
        <f t="shared" si="0"/>
        <v>Trung bình</v>
      </c>
      <c r="H28" s="104"/>
    </row>
    <row r="29" spans="1:8" x14ac:dyDescent="0.25">
      <c r="A29" s="120">
        <v>17</v>
      </c>
      <c r="B29" s="120">
        <v>17</v>
      </c>
      <c r="C29" s="174" t="s">
        <v>2256</v>
      </c>
      <c r="D29" s="175" t="s">
        <v>498</v>
      </c>
      <c r="E29" s="175" t="s">
        <v>231</v>
      </c>
      <c r="F29" s="176">
        <v>0</v>
      </c>
      <c r="G29" s="120" t="str">
        <f t="shared" si="0"/>
        <v>Kém</v>
      </c>
      <c r="H29" s="104" t="s">
        <v>73</v>
      </c>
    </row>
    <row r="30" spans="1:8" x14ac:dyDescent="0.25">
      <c r="A30" s="120">
        <v>18</v>
      </c>
      <c r="B30" s="120">
        <v>18</v>
      </c>
      <c r="C30" s="174" t="s">
        <v>2257</v>
      </c>
      <c r="D30" s="175" t="s">
        <v>1092</v>
      </c>
      <c r="E30" s="175" t="s">
        <v>189</v>
      </c>
      <c r="F30" s="176">
        <v>60</v>
      </c>
      <c r="G30" s="120" t="str">
        <f t="shared" si="0"/>
        <v>Trung bình</v>
      </c>
      <c r="H30" s="104"/>
    </row>
    <row r="31" spans="1:8" x14ac:dyDescent="0.25">
      <c r="A31" s="120">
        <v>19</v>
      </c>
      <c r="B31" s="120">
        <v>19</v>
      </c>
      <c r="C31" s="174" t="s">
        <v>2258</v>
      </c>
      <c r="D31" s="175" t="s">
        <v>2259</v>
      </c>
      <c r="E31" s="175" t="s">
        <v>21</v>
      </c>
      <c r="F31" s="176">
        <v>88</v>
      </c>
      <c r="G31" s="120" t="str">
        <f t="shared" si="0"/>
        <v>Tốt</v>
      </c>
      <c r="H31" s="177"/>
    </row>
    <row r="32" spans="1:8" x14ac:dyDescent="0.25">
      <c r="A32" s="120">
        <v>20</v>
      </c>
      <c r="B32" s="120">
        <v>20</v>
      </c>
      <c r="C32" s="174" t="s">
        <v>2260</v>
      </c>
      <c r="D32" s="175" t="s">
        <v>36</v>
      </c>
      <c r="E32" s="175" t="s">
        <v>21</v>
      </c>
      <c r="F32" s="176">
        <v>89</v>
      </c>
      <c r="G32" s="120" t="str">
        <f t="shared" si="0"/>
        <v>Tốt</v>
      </c>
      <c r="H32" s="104"/>
    </row>
    <row r="33" spans="1:8" x14ac:dyDescent="0.25">
      <c r="A33" s="120">
        <v>21</v>
      </c>
      <c r="B33" s="120">
        <v>21</v>
      </c>
      <c r="C33" s="174" t="s">
        <v>2261</v>
      </c>
      <c r="D33" s="175" t="s">
        <v>2262</v>
      </c>
      <c r="E33" s="175" t="s">
        <v>2263</v>
      </c>
      <c r="F33" s="176">
        <v>74</v>
      </c>
      <c r="G33" s="120" t="str">
        <f t="shared" si="0"/>
        <v>Khá</v>
      </c>
      <c r="H33" s="104"/>
    </row>
    <row r="34" spans="1:8" x14ac:dyDescent="0.25">
      <c r="A34" s="120">
        <v>22</v>
      </c>
      <c r="B34" s="120">
        <v>22</v>
      </c>
      <c r="C34" s="174" t="s">
        <v>2264</v>
      </c>
      <c r="D34" s="175" t="s">
        <v>2265</v>
      </c>
      <c r="E34" s="175" t="s">
        <v>57</v>
      </c>
      <c r="F34" s="176">
        <v>80</v>
      </c>
      <c r="G34" s="120" t="str">
        <f t="shared" si="0"/>
        <v>Tốt</v>
      </c>
      <c r="H34" s="104"/>
    </row>
    <row r="35" spans="1:8" s="36" customFormat="1" ht="19.5" customHeight="1" x14ac:dyDescent="0.25">
      <c r="A35" s="121">
        <v>23</v>
      </c>
      <c r="B35" s="121">
        <v>23</v>
      </c>
      <c r="C35" s="174" t="s">
        <v>2266</v>
      </c>
      <c r="D35" s="175" t="s">
        <v>315</v>
      </c>
      <c r="E35" s="175" t="s">
        <v>8</v>
      </c>
      <c r="F35" s="190">
        <v>100</v>
      </c>
      <c r="G35" s="121" t="str">
        <f t="shared" si="0"/>
        <v>Xuất sắc</v>
      </c>
      <c r="H35" s="191"/>
    </row>
    <row r="36" spans="1:8" x14ac:dyDescent="0.25">
      <c r="A36" s="120">
        <v>24</v>
      </c>
      <c r="B36" s="120">
        <v>24</v>
      </c>
      <c r="C36" s="174" t="s">
        <v>2267</v>
      </c>
      <c r="D36" s="175" t="s">
        <v>1224</v>
      </c>
      <c r="E36" s="175" t="s">
        <v>8</v>
      </c>
      <c r="F36" s="176">
        <v>86</v>
      </c>
      <c r="G36" s="120" t="str">
        <f t="shared" si="0"/>
        <v>Tốt</v>
      </c>
      <c r="H36" s="177"/>
    </row>
    <row r="37" spans="1:8" x14ac:dyDescent="0.25">
      <c r="A37" s="120">
        <v>25</v>
      </c>
      <c r="B37" s="120">
        <v>25</v>
      </c>
      <c r="C37" s="174" t="s">
        <v>2268</v>
      </c>
      <c r="D37" s="175" t="s">
        <v>2269</v>
      </c>
      <c r="E37" s="175" t="s">
        <v>26</v>
      </c>
      <c r="F37" s="176">
        <v>0</v>
      </c>
      <c r="G37" s="120" t="str">
        <f t="shared" si="0"/>
        <v>Kém</v>
      </c>
      <c r="H37" s="104" t="s">
        <v>73</v>
      </c>
    </row>
    <row r="38" spans="1:8" x14ac:dyDescent="0.25">
      <c r="A38" s="120">
        <v>26</v>
      </c>
      <c r="B38" s="120">
        <v>26</v>
      </c>
      <c r="C38" s="105" t="s">
        <v>2270</v>
      </c>
      <c r="D38" s="175" t="s">
        <v>99</v>
      </c>
      <c r="E38" s="175" t="s">
        <v>26</v>
      </c>
      <c r="F38" s="176">
        <v>67</v>
      </c>
      <c r="G38" s="120" t="str">
        <f t="shared" si="0"/>
        <v>Khá</v>
      </c>
      <c r="H38" s="104"/>
    </row>
    <row r="39" spans="1:8" x14ac:dyDescent="0.25">
      <c r="A39" s="120">
        <v>27</v>
      </c>
      <c r="B39" s="120">
        <v>27</v>
      </c>
      <c r="C39" s="174" t="s">
        <v>2271</v>
      </c>
      <c r="D39" s="175" t="s">
        <v>511</v>
      </c>
      <c r="E39" s="175" t="s">
        <v>408</v>
      </c>
      <c r="F39" s="176">
        <v>100</v>
      </c>
      <c r="G39" s="120" t="str">
        <f t="shared" si="0"/>
        <v>Xuất sắc</v>
      </c>
      <c r="H39" s="104"/>
    </row>
    <row r="40" spans="1:8" s="36" customFormat="1" x14ac:dyDescent="0.25">
      <c r="A40" s="121">
        <v>28</v>
      </c>
      <c r="B40" s="121">
        <v>28</v>
      </c>
      <c r="C40" s="174" t="s">
        <v>2272</v>
      </c>
      <c r="D40" s="175" t="s">
        <v>2273</v>
      </c>
      <c r="E40" s="175" t="s">
        <v>343</v>
      </c>
      <c r="F40" s="190">
        <v>81</v>
      </c>
      <c r="G40" s="121" t="str">
        <f t="shared" si="0"/>
        <v>Tốt</v>
      </c>
      <c r="H40" s="191"/>
    </row>
    <row r="41" spans="1:8" x14ac:dyDescent="0.25">
      <c r="A41" s="120">
        <v>29</v>
      </c>
      <c r="B41" s="120">
        <v>29</v>
      </c>
      <c r="C41" s="174" t="s">
        <v>2274</v>
      </c>
      <c r="D41" s="175" t="s">
        <v>2275</v>
      </c>
      <c r="E41" s="175" t="s">
        <v>343</v>
      </c>
      <c r="F41" s="176">
        <v>74</v>
      </c>
      <c r="G41" s="120" t="str">
        <f t="shared" si="0"/>
        <v>Khá</v>
      </c>
      <c r="H41" s="177"/>
    </row>
    <row r="42" spans="1:8" x14ac:dyDescent="0.25">
      <c r="A42" s="120">
        <v>30</v>
      </c>
      <c r="B42" s="120">
        <v>30</v>
      </c>
      <c r="C42" s="174" t="s">
        <v>2276</v>
      </c>
      <c r="D42" s="175" t="s">
        <v>994</v>
      </c>
      <c r="E42" s="175" t="s">
        <v>64</v>
      </c>
      <c r="F42" s="176">
        <v>68</v>
      </c>
      <c r="G42" s="120" t="str">
        <f t="shared" si="0"/>
        <v>Khá</v>
      </c>
      <c r="H42" s="104"/>
    </row>
    <row r="43" spans="1:8" x14ac:dyDescent="0.25">
      <c r="A43" s="120">
        <v>31</v>
      </c>
      <c r="B43" s="120">
        <v>31</v>
      </c>
      <c r="C43" s="174" t="s">
        <v>2277</v>
      </c>
      <c r="D43" s="175" t="s">
        <v>50</v>
      </c>
      <c r="E43" s="175" t="s">
        <v>64</v>
      </c>
      <c r="F43" s="176">
        <v>90</v>
      </c>
      <c r="G43" s="120" t="str">
        <f t="shared" si="0"/>
        <v>Xuất sắc</v>
      </c>
      <c r="H43" s="104"/>
    </row>
    <row r="44" spans="1:8" x14ac:dyDescent="0.25">
      <c r="A44" s="120">
        <v>32</v>
      </c>
      <c r="B44" s="120">
        <v>32</v>
      </c>
      <c r="C44" s="105" t="s">
        <v>2278</v>
      </c>
      <c r="D44" s="175" t="s">
        <v>1572</v>
      </c>
      <c r="E44" s="175" t="s">
        <v>64</v>
      </c>
      <c r="F44" s="176">
        <v>83</v>
      </c>
      <c r="G44" s="120" t="str">
        <f t="shared" si="0"/>
        <v>Tốt</v>
      </c>
      <c r="H44" s="104"/>
    </row>
    <row r="45" spans="1:8" x14ac:dyDescent="0.25">
      <c r="A45" s="120">
        <v>33</v>
      </c>
      <c r="B45" s="120">
        <v>33</v>
      </c>
      <c r="C45" s="174" t="s">
        <v>2279</v>
      </c>
      <c r="D45" s="175" t="s">
        <v>52</v>
      </c>
      <c r="E45" s="175" t="s">
        <v>5</v>
      </c>
      <c r="F45" s="176">
        <v>81</v>
      </c>
      <c r="G45" s="120" t="str">
        <f t="shared" si="0"/>
        <v>Tốt</v>
      </c>
      <c r="H45" s="104"/>
    </row>
    <row r="46" spans="1:8" x14ac:dyDescent="0.25">
      <c r="A46" s="120">
        <v>34</v>
      </c>
      <c r="B46" s="120">
        <v>34</v>
      </c>
      <c r="C46" s="174" t="s">
        <v>2280</v>
      </c>
      <c r="D46" s="175" t="s">
        <v>50</v>
      </c>
      <c r="E46" s="175" t="s">
        <v>12</v>
      </c>
      <c r="F46" s="176">
        <v>50</v>
      </c>
      <c r="G46" s="120" t="str">
        <f t="shared" si="0"/>
        <v>Trung bình</v>
      </c>
      <c r="H46" s="177" t="s">
        <v>73</v>
      </c>
    </row>
    <row r="47" spans="1:8" x14ac:dyDescent="0.25">
      <c r="A47" s="120">
        <v>35</v>
      </c>
      <c r="B47" s="120">
        <v>35</v>
      </c>
      <c r="C47" s="174" t="s">
        <v>2281</v>
      </c>
      <c r="D47" s="175" t="s">
        <v>2282</v>
      </c>
      <c r="E47" s="175" t="s">
        <v>12</v>
      </c>
      <c r="F47" s="176">
        <v>75</v>
      </c>
      <c r="G47" s="120" t="str">
        <f t="shared" si="0"/>
        <v>Khá</v>
      </c>
      <c r="H47" s="104"/>
    </row>
    <row r="48" spans="1:8" x14ac:dyDescent="0.25">
      <c r="A48" s="120">
        <v>36</v>
      </c>
      <c r="B48" s="120">
        <v>36</v>
      </c>
      <c r="C48" s="174" t="s">
        <v>2283</v>
      </c>
      <c r="D48" s="175" t="s">
        <v>188</v>
      </c>
      <c r="E48" s="175" t="s">
        <v>2284</v>
      </c>
      <c r="F48" s="176">
        <v>80</v>
      </c>
      <c r="G48" s="120" t="str">
        <f t="shared" si="0"/>
        <v>Tốt</v>
      </c>
      <c r="H48" s="104"/>
    </row>
    <row r="49" spans="1:8" x14ac:dyDescent="0.25">
      <c r="A49" s="106">
        <v>37</v>
      </c>
      <c r="B49" s="106">
        <v>37</v>
      </c>
      <c r="C49" s="107" t="s">
        <v>2285</v>
      </c>
      <c r="D49" s="108" t="s">
        <v>2286</v>
      </c>
      <c r="E49" s="108" t="s">
        <v>176</v>
      </c>
      <c r="F49" s="176">
        <v>50</v>
      </c>
      <c r="G49" s="120" t="str">
        <f t="shared" si="0"/>
        <v>Trung bình</v>
      </c>
      <c r="H49" s="109" t="s">
        <v>73</v>
      </c>
    </row>
    <row r="50" spans="1:8" x14ac:dyDescent="0.25">
      <c r="A50" s="145"/>
      <c r="B50" s="145"/>
      <c r="C50" s="180" t="s">
        <v>5358</v>
      </c>
      <c r="D50" s="175"/>
      <c r="E50" s="175"/>
      <c r="F50" s="176"/>
      <c r="G50" s="120"/>
      <c r="H50" s="161"/>
    </row>
    <row r="51" spans="1:8" x14ac:dyDescent="0.25">
      <c r="A51" s="120">
        <v>38</v>
      </c>
      <c r="B51" s="120">
        <v>1</v>
      </c>
      <c r="C51" s="120" t="s">
        <v>2287</v>
      </c>
      <c r="D51" s="122" t="s">
        <v>5359</v>
      </c>
      <c r="E51" s="128" t="s">
        <v>41</v>
      </c>
      <c r="F51" s="181">
        <f>5+(4+1)+(5+0.25+0.5)+25+17+24.8+8</f>
        <v>90.55</v>
      </c>
      <c r="G51" s="120" t="str">
        <f t="shared" si="0"/>
        <v>Xuất sắc</v>
      </c>
      <c r="H51" s="120"/>
    </row>
    <row r="52" spans="1:8" x14ac:dyDescent="0.25">
      <c r="A52" s="120">
        <v>39</v>
      </c>
      <c r="B52" s="120">
        <v>2</v>
      </c>
      <c r="C52" s="120" t="s">
        <v>2289</v>
      </c>
      <c r="D52" s="122" t="s">
        <v>2290</v>
      </c>
      <c r="E52" s="128" t="s">
        <v>7</v>
      </c>
      <c r="F52" s="181">
        <f>5+5+0.5+0.25+22+8+24.8</f>
        <v>65.55</v>
      </c>
      <c r="G52" s="120" t="str">
        <f t="shared" si="0"/>
        <v>Khá</v>
      </c>
      <c r="H52" s="120"/>
    </row>
    <row r="53" spans="1:8" x14ac:dyDescent="0.25">
      <c r="A53" s="120">
        <v>40</v>
      </c>
      <c r="B53" s="120">
        <v>3</v>
      </c>
      <c r="C53" s="120" t="s">
        <v>2294</v>
      </c>
      <c r="D53" s="129" t="s">
        <v>815</v>
      </c>
      <c r="E53" s="129" t="s">
        <v>86</v>
      </c>
      <c r="F53" s="182">
        <f>0+20+6+24.8</f>
        <v>50.8</v>
      </c>
      <c r="G53" s="120" t="str">
        <f t="shared" si="0"/>
        <v>Trung bình</v>
      </c>
      <c r="H53" s="120"/>
    </row>
    <row r="54" spans="1:8" x14ac:dyDescent="0.25">
      <c r="A54" s="120">
        <v>41</v>
      </c>
      <c r="B54" s="120">
        <v>4</v>
      </c>
      <c r="C54" s="120" t="s">
        <v>2291</v>
      </c>
      <c r="D54" s="110" t="s">
        <v>2292</v>
      </c>
      <c r="E54" s="129" t="s">
        <v>111</v>
      </c>
      <c r="F54" s="111">
        <f>5+5+0.5+0.25+20+15+24.8</f>
        <v>70.55</v>
      </c>
      <c r="G54" s="120" t="str">
        <f t="shared" si="0"/>
        <v>Khá</v>
      </c>
      <c r="H54" s="120"/>
    </row>
    <row r="55" spans="1:8" x14ac:dyDescent="0.25">
      <c r="A55" s="120">
        <v>42</v>
      </c>
      <c r="B55" s="120">
        <v>5</v>
      </c>
      <c r="C55" s="120" t="s">
        <v>2293</v>
      </c>
      <c r="D55" s="122" t="s">
        <v>5360</v>
      </c>
      <c r="E55" s="112" t="s">
        <v>296</v>
      </c>
      <c r="F55" s="111">
        <f>3+5+0.5+0.25+20+13+24.8</f>
        <v>66.55</v>
      </c>
      <c r="G55" s="120" t="str">
        <f t="shared" si="0"/>
        <v>Khá</v>
      </c>
      <c r="H55" s="120"/>
    </row>
    <row r="56" spans="1:8" x14ac:dyDescent="0.25">
      <c r="A56" s="120">
        <v>43</v>
      </c>
      <c r="B56" s="120">
        <v>6</v>
      </c>
      <c r="C56" s="120" t="s">
        <v>2296</v>
      </c>
      <c r="D56" s="110" t="s">
        <v>2292</v>
      </c>
      <c r="E56" s="112" t="s">
        <v>2297</v>
      </c>
      <c r="F56" s="111">
        <f>5+20+18+24.8</f>
        <v>67.8</v>
      </c>
      <c r="G56" s="120" t="str">
        <f t="shared" si="0"/>
        <v>Khá</v>
      </c>
      <c r="H56" s="120"/>
    </row>
    <row r="57" spans="1:8" x14ac:dyDescent="0.25">
      <c r="A57" s="120">
        <v>44</v>
      </c>
      <c r="B57" s="120">
        <v>7</v>
      </c>
      <c r="C57" s="120" t="s">
        <v>2298</v>
      </c>
      <c r="D57" s="110" t="s">
        <v>236</v>
      </c>
      <c r="E57" s="112" t="s">
        <v>302</v>
      </c>
      <c r="F57" s="111">
        <f>5+20+6+24.8</f>
        <v>55.8</v>
      </c>
      <c r="G57" s="120" t="str">
        <f t="shared" si="0"/>
        <v>Trung bình</v>
      </c>
      <c r="H57" s="120"/>
    </row>
    <row r="58" spans="1:8" x14ac:dyDescent="0.25">
      <c r="A58" s="120">
        <v>45</v>
      </c>
      <c r="B58" s="106">
        <v>8</v>
      </c>
      <c r="C58" s="120" t="s">
        <v>2295</v>
      </c>
      <c r="D58" s="113" t="s">
        <v>46</v>
      </c>
      <c r="E58" s="114" t="s">
        <v>526</v>
      </c>
      <c r="F58" s="115">
        <f>5+(5+0.25+0.5)+25+19+24.8+8</f>
        <v>87.55</v>
      </c>
      <c r="G58" s="120" t="str">
        <f t="shared" si="0"/>
        <v>Tốt</v>
      </c>
      <c r="H58" s="120"/>
    </row>
    <row r="59" spans="1:8" x14ac:dyDescent="0.25">
      <c r="A59" s="120">
        <v>46</v>
      </c>
      <c r="B59" s="120">
        <v>9</v>
      </c>
      <c r="C59" s="120" t="s">
        <v>5361</v>
      </c>
      <c r="D59" s="122" t="s">
        <v>2288</v>
      </c>
      <c r="E59" s="122" t="s">
        <v>231</v>
      </c>
      <c r="F59" s="181">
        <v>0</v>
      </c>
      <c r="G59" s="120" t="str">
        <f t="shared" si="0"/>
        <v>Kém</v>
      </c>
      <c r="H59" s="120" t="s">
        <v>73</v>
      </c>
    </row>
    <row r="60" spans="1:8" x14ac:dyDescent="0.25">
      <c r="A60" s="120">
        <v>47</v>
      </c>
      <c r="B60" s="106">
        <v>10</v>
      </c>
      <c r="C60" s="120" t="s">
        <v>2299</v>
      </c>
      <c r="D60" s="122" t="s">
        <v>5362</v>
      </c>
      <c r="E60" s="122" t="s">
        <v>11</v>
      </c>
      <c r="F60" s="181">
        <f>5+25+20+24.8</f>
        <v>74.8</v>
      </c>
      <c r="G60" s="120" t="str">
        <f t="shared" si="0"/>
        <v>Khá</v>
      </c>
      <c r="H60" s="120"/>
    </row>
    <row r="61" spans="1:8" x14ac:dyDescent="0.25">
      <c r="A61" s="120">
        <v>48</v>
      </c>
      <c r="B61" s="120">
        <v>11</v>
      </c>
      <c r="C61" s="120" t="s">
        <v>2302</v>
      </c>
      <c r="D61" s="134" t="s">
        <v>5363</v>
      </c>
      <c r="E61" s="134" t="s">
        <v>344</v>
      </c>
      <c r="F61" s="183">
        <f>4+(5+0.25+0.25+0.5+0.5)+25+20+24.8</f>
        <v>80.3</v>
      </c>
      <c r="G61" s="120" t="str">
        <f t="shared" si="0"/>
        <v>Tốt</v>
      </c>
      <c r="H61" s="120"/>
    </row>
    <row r="62" spans="1:8" x14ac:dyDescent="0.25">
      <c r="A62" s="120">
        <v>49</v>
      </c>
      <c r="B62" s="106">
        <v>12</v>
      </c>
      <c r="C62" s="120" t="s">
        <v>2300</v>
      </c>
      <c r="D62" s="133" t="s">
        <v>18</v>
      </c>
      <c r="E62" s="134" t="s">
        <v>186</v>
      </c>
      <c r="F62" s="111">
        <f>5+5+0.5+0.25+20+15+24.8</f>
        <v>70.55</v>
      </c>
      <c r="G62" s="120" t="str">
        <f t="shared" si="0"/>
        <v>Khá</v>
      </c>
      <c r="H62" s="120"/>
    </row>
    <row r="63" spans="1:8" x14ac:dyDescent="0.25">
      <c r="A63" s="120">
        <v>50</v>
      </c>
      <c r="B63" s="120">
        <v>13</v>
      </c>
      <c r="C63" s="120" t="s">
        <v>2301</v>
      </c>
      <c r="D63" s="137" t="s">
        <v>5364</v>
      </c>
      <c r="E63" s="137" t="s">
        <v>24</v>
      </c>
      <c r="F63" s="184">
        <f>5+20+17+24.8</f>
        <v>66.8</v>
      </c>
      <c r="G63" s="120" t="str">
        <f t="shared" si="0"/>
        <v>Khá</v>
      </c>
      <c r="H63" s="120"/>
    </row>
    <row r="64" spans="1:8" x14ac:dyDescent="0.25">
      <c r="A64" s="8"/>
      <c r="B64" s="8"/>
      <c r="C64" s="75"/>
      <c r="D64" s="116"/>
      <c r="E64" s="116"/>
      <c r="F64" s="75"/>
      <c r="G64" s="117"/>
      <c r="H64" s="56"/>
    </row>
    <row r="65" spans="1:8" x14ac:dyDescent="0.25">
      <c r="A65" s="118" t="s">
        <v>5365</v>
      </c>
      <c r="B65" s="118"/>
      <c r="C65" s="8"/>
      <c r="D65" s="8"/>
      <c r="E65" s="8"/>
      <c r="F65" s="8"/>
      <c r="G65" s="8"/>
      <c r="H65" s="56"/>
    </row>
    <row r="66" spans="1:8" ht="31.5" x14ac:dyDescent="0.25">
      <c r="A66" s="138" t="s">
        <v>117</v>
      </c>
      <c r="B66" s="138" t="s">
        <v>117</v>
      </c>
      <c r="C66" s="139" t="s">
        <v>32</v>
      </c>
      <c r="D66" s="139" t="s">
        <v>33</v>
      </c>
      <c r="E66" s="140" t="s">
        <v>162</v>
      </c>
      <c r="F66" s="139" t="s">
        <v>397</v>
      </c>
      <c r="G66" s="139" t="s">
        <v>4</v>
      </c>
      <c r="H66" s="141" t="s">
        <v>0</v>
      </c>
    </row>
    <row r="67" spans="1:8" x14ac:dyDescent="0.25">
      <c r="A67" s="145"/>
      <c r="B67" s="145"/>
      <c r="C67" s="139" t="s">
        <v>5366</v>
      </c>
      <c r="D67" s="185"/>
      <c r="E67" s="186"/>
      <c r="F67" s="185"/>
      <c r="G67" s="185"/>
      <c r="H67" s="161"/>
    </row>
    <row r="68" spans="1:8" x14ac:dyDescent="0.25">
      <c r="A68" s="120">
        <v>51</v>
      </c>
      <c r="B68" s="120">
        <v>1</v>
      </c>
      <c r="C68" s="119" t="s">
        <v>2306</v>
      </c>
      <c r="D68" s="119" t="s">
        <v>2307</v>
      </c>
      <c r="E68" s="119" t="s">
        <v>34</v>
      </c>
      <c r="F68" s="120">
        <v>83</v>
      </c>
      <c r="G68" s="121" t="str">
        <f>IF(F68&gt;89, "Xuất sắc",IF(F68&gt;79, "Tốt",IF(F68&gt;64,"Khá",IF(F68&gt;49,"Trung Bình",IF(F68&gt;34,"Yếu","Kém")))))</f>
        <v>Tốt</v>
      </c>
      <c r="H68" s="120"/>
    </row>
    <row r="69" spans="1:8" x14ac:dyDescent="0.25">
      <c r="A69" s="120">
        <v>52</v>
      </c>
      <c r="B69" s="120">
        <v>2</v>
      </c>
      <c r="C69" s="119" t="s">
        <v>2308</v>
      </c>
      <c r="D69" s="119" t="s">
        <v>2309</v>
      </c>
      <c r="E69" s="119" t="s">
        <v>34</v>
      </c>
      <c r="F69" s="120">
        <v>0</v>
      </c>
      <c r="G69" s="121" t="str">
        <f t="shared" ref="G69:G132" si="1">IF(F69&gt;89, "Xuất sắc",IF(F69&gt;79, "Tốt",IF(F69&gt;64,"Khá",IF(F69&gt;49,"Trung Bình",IF(F69&gt;34,"Yếu","Kém")))))</f>
        <v>Kém</v>
      </c>
      <c r="H69" s="120" t="s">
        <v>73</v>
      </c>
    </row>
    <row r="70" spans="1:8" x14ac:dyDescent="0.25">
      <c r="A70" s="120">
        <v>53</v>
      </c>
      <c r="B70" s="120">
        <v>3</v>
      </c>
      <c r="C70" s="119" t="s">
        <v>2305</v>
      </c>
      <c r="D70" s="119" t="s">
        <v>361</v>
      </c>
      <c r="E70" s="119" t="s">
        <v>34</v>
      </c>
      <c r="F70" s="121">
        <v>65</v>
      </c>
      <c r="G70" s="121" t="str">
        <f t="shared" si="1"/>
        <v>Khá</v>
      </c>
      <c r="H70" s="120"/>
    </row>
    <row r="71" spans="1:8" x14ac:dyDescent="0.25">
      <c r="A71" s="120">
        <v>54</v>
      </c>
      <c r="B71" s="120">
        <v>4</v>
      </c>
      <c r="C71" s="119" t="s">
        <v>2303</v>
      </c>
      <c r="D71" s="119" t="s">
        <v>2304</v>
      </c>
      <c r="E71" s="119" t="s">
        <v>34</v>
      </c>
      <c r="F71" s="123">
        <v>70</v>
      </c>
      <c r="G71" s="121" t="str">
        <f t="shared" si="1"/>
        <v>Khá</v>
      </c>
      <c r="H71" s="124"/>
    </row>
    <row r="72" spans="1:8" x14ac:dyDescent="0.25">
      <c r="A72" s="120">
        <v>55</v>
      </c>
      <c r="B72" s="120">
        <v>5</v>
      </c>
      <c r="C72" s="119" t="s">
        <v>2310</v>
      </c>
      <c r="D72" s="119" t="s">
        <v>46</v>
      </c>
      <c r="E72" s="119" t="s">
        <v>147</v>
      </c>
      <c r="F72" s="123">
        <v>66</v>
      </c>
      <c r="G72" s="121" t="str">
        <f t="shared" si="1"/>
        <v>Khá</v>
      </c>
      <c r="H72" s="125"/>
    </row>
    <row r="73" spans="1:8" x14ac:dyDescent="0.25">
      <c r="A73" s="120">
        <v>56</v>
      </c>
      <c r="B73" s="120">
        <v>6</v>
      </c>
      <c r="C73" s="119" t="s">
        <v>2311</v>
      </c>
      <c r="D73" s="119" t="s">
        <v>83</v>
      </c>
      <c r="E73" s="119" t="s">
        <v>147</v>
      </c>
      <c r="F73" s="123">
        <v>78</v>
      </c>
      <c r="G73" s="121" t="str">
        <f t="shared" si="1"/>
        <v>Khá</v>
      </c>
      <c r="H73" s="125"/>
    </row>
    <row r="74" spans="1:8" x14ac:dyDescent="0.25">
      <c r="A74" s="120">
        <v>57</v>
      </c>
      <c r="B74" s="120">
        <v>7</v>
      </c>
      <c r="C74" s="119" t="s">
        <v>2312</v>
      </c>
      <c r="D74" s="119" t="s">
        <v>2313</v>
      </c>
      <c r="E74" s="119" t="s">
        <v>2314</v>
      </c>
      <c r="F74" s="123">
        <v>80</v>
      </c>
      <c r="G74" s="121" t="str">
        <f t="shared" si="1"/>
        <v>Tốt</v>
      </c>
      <c r="H74" s="125"/>
    </row>
    <row r="75" spans="1:8" x14ac:dyDescent="0.25">
      <c r="A75" s="120">
        <v>58</v>
      </c>
      <c r="B75" s="120">
        <v>8</v>
      </c>
      <c r="C75" s="119" t="s">
        <v>2315</v>
      </c>
      <c r="D75" s="119" t="s">
        <v>82</v>
      </c>
      <c r="E75" s="119" t="s">
        <v>487</v>
      </c>
      <c r="F75" s="120">
        <v>60</v>
      </c>
      <c r="G75" s="121" t="str">
        <f t="shared" si="1"/>
        <v>Trung Bình</v>
      </c>
      <c r="H75" s="120"/>
    </row>
    <row r="76" spans="1:8" x14ac:dyDescent="0.25">
      <c r="A76" s="120">
        <v>59</v>
      </c>
      <c r="B76" s="120">
        <v>9</v>
      </c>
      <c r="C76" s="119" t="s">
        <v>5367</v>
      </c>
      <c r="D76" s="119" t="s">
        <v>18</v>
      </c>
      <c r="E76" s="119" t="s">
        <v>1503</v>
      </c>
      <c r="F76" s="121">
        <v>87</v>
      </c>
      <c r="G76" s="121" t="str">
        <f t="shared" si="1"/>
        <v>Tốt</v>
      </c>
      <c r="H76" s="120"/>
    </row>
    <row r="77" spans="1:8" x14ac:dyDescent="0.25">
      <c r="A77" s="120">
        <v>60</v>
      </c>
      <c r="B77" s="120">
        <v>10</v>
      </c>
      <c r="C77" s="119" t="s">
        <v>2316</v>
      </c>
      <c r="D77" s="119" t="s">
        <v>167</v>
      </c>
      <c r="E77" s="119" t="s">
        <v>41</v>
      </c>
      <c r="F77" s="123">
        <v>90</v>
      </c>
      <c r="G77" s="121" t="str">
        <f t="shared" si="1"/>
        <v>Xuất sắc</v>
      </c>
      <c r="H77" s="125"/>
    </row>
    <row r="78" spans="1:8" x14ac:dyDescent="0.25">
      <c r="A78" s="120">
        <v>61</v>
      </c>
      <c r="B78" s="120">
        <v>11</v>
      </c>
      <c r="C78" s="119" t="s">
        <v>2317</v>
      </c>
      <c r="D78" s="119" t="s">
        <v>2318</v>
      </c>
      <c r="E78" s="119" t="s">
        <v>2319</v>
      </c>
      <c r="F78" s="123">
        <v>60</v>
      </c>
      <c r="G78" s="121" t="str">
        <f t="shared" si="1"/>
        <v>Trung Bình</v>
      </c>
      <c r="H78" s="125"/>
    </row>
    <row r="79" spans="1:8" x14ac:dyDescent="0.25">
      <c r="A79" s="120">
        <v>62</v>
      </c>
      <c r="B79" s="120">
        <v>12</v>
      </c>
      <c r="C79" s="119" t="s">
        <v>2320</v>
      </c>
      <c r="D79" s="119" t="s">
        <v>108</v>
      </c>
      <c r="E79" s="119" t="s">
        <v>45</v>
      </c>
      <c r="F79" s="123">
        <v>72</v>
      </c>
      <c r="G79" s="121" t="str">
        <f t="shared" si="1"/>
        <v>Khá</v>
      </c>
      <c r="H79" s="125"/>
    </row>
    <row r="80" spans="1:8" x14ac:dyDescent="0.25">
      <c r="A80" s="120">
        <v>63</v>
      </c>
      <c r="B80" s="120">
        <v>13</v>
      </c>
      <c r="C80" s="119" t="s">
        <v>2321</v>
      </c>
      <c r="D80" s="119" t="s">
        <v>455</v>
      </c>
      <c r="E80" s="119" t="s">
        <v>47</v>
      </c>
      <c r="F80" s="120">
        <v>60</v>
      </c>
      <c r="G80" s="121" t="str">
        <f t="shared" si="1"/>
        <v>Trung Bình</v>
      </c>
      <c r="H80" s="120"/>
    </row>
    <row r="81" spans="1:8" x14ac:dyDescent="0.25">
      <c r="A81" s="120">
        <v>64</v>
      </c>
      <c r="B81" s="120">
        <v>14</v>
      </c>
      <c r="C81" s="119" t="s">
        <v>2322</v>
      </c>
      <c r="D81" s="119" t="s">
        <v>1572</v>
      </c>
      <c r="E81" s="119" t="s">
        <v>47</v>
      </c>
      <c r="F81" s="121">
        <v>58</v>
      </c>
      <c r="G81" s="121" t="str">
        <f t="shared" si="1"/>
        <v>Trung Bình</v>
      </c>
      <c r="H81" s="120"/>
    </row>
    <row r="82" spans="1:8" x14ac:dyDescent="0.25">
      <c r="A82" s="120">
        <v>65</v>
      </c>
      <c r="B82" s="120">
        <v>15</v>
      </c>
      <c r="C82" s="119" t="s">
        <v>2323</v>
      </c>
      <c r="D82" s="119" t="s">
        <v>121</v>
      </c>
      <c r="E82" s="119" t="s">
        <v>523</v>
      </c>
      <c r="F82" s="123">
        <v>66</v>
      </c>
      <c r="G82" s="121" t="str">
        <f t="shared" si="1"/>
        <v>Khá</v>
      </c>
      <c r="H82" s="124"/>
    </row>
    <row r="83" spans="1:8" x14ac:dyDescent="0.25">
      <c r="A83" s="120">
        <v>66</v>
      </c>
      <c r="B83" s="120">
        <v>16</v>
      </c>
      <c r="C83" s="119" t="s">
        <v>2324</v>
      </c>
      <c r="D83" s="119" t="s">
        <v>2325</v>
      </c>
      <c r="E83" s="119" t="s">
        <v>255</v>
      </c>
      <c r="F83" s="123">
        <v>0</v>
      </c>
      <c r="G83" s="121" t="str">
        <f t="shared" si="1"/>
        <v>Kém</v>
      </c>
      <c r="H83" s="120" t="s">
        <v>73</v>
      </c>
    </row>
    <row r="84" spans="1:8" x14ac:dyDescent="0.25">
      <c r="A84" s="120">
        <v>67</v>
      </c>
      <c r="B84" s="120">
        <v>17</v>
      </c>
      <c r="C84" s="119" t="s">
        <v>2326</v>
      </c>
      <c r="D84" s="119" t="s">
        <v>2327</v>
      </c>
      <c r="E84" s="119" t="s">
        <v>104</v>
      </c>
      <c r="F84" s="123">
        <v>84</v>
      </c>
      <c r="G84" s="121" t="str">
        <f t="shared" si="1"/>
        <v>Tốt</v>
      </c>
      <c r="H84" s="125"/>
    </row>
    <row r="85" spans="1:8" x14ac:dyDescent="0.25">
      <c r="A85" s="120">
        <v>68</v>
      </c>
      <c r="B85" s="120">
        <v>18</v>
      </c>
      <c r="C85" s="122" t="s">
        <v>2328</v>
      </c>
      <c r="D85" s="122" t="s">
        <v>2329</v>
      </c>
      <c r="E85" s="122" t="s">
        <v>257</v>
      </c>
      <c r="F85" s="123">
        <v>57</v>
      </c>
      <c r="G85" s="121" t="str">
        <f t="shared" si="1"/>
        <v>Trung Bình</v>
      </c>
      <c r="H85" s="125"/>
    </row>
    <row r="86" spans="1:8" x14ac:dyDescent="0.25">
      <c r="A86" s="120">
        <v>69</v>
      </c>
      <c r="B86" s="120">
        <v>19</v>
      </c>
      <c r="C86" s="122" t="s">
        <v>2330</v>
      </c>
      <c r="D86" s="122" t="s">
        <v>574</v>
      </c>
      <c r="E86" s="122" t="s">
        <v>29</v>
      </c>
      <c r="F86" s="120">
        <v>57</v>
      </c>
      <c r="G86" s="121" t="str">
        <f t="shared" si="1"/>
        <v>Trung Bình</v>
      </c>
      <c r="H86" s="120"/>
    </row>
    <row r="87" spans="1:8" x14ac:dyDescent="0.25">
      <c r="A87" s="120">
        <v>70</v>
      </c>
      <c r="B87" s="120">
        <v>20</v>
      </c>
      <c r="C87" s="122" t="s">
        <v>2331</v>
      </c>
      <c r="D87" s="122" t="s">
        <v>48</v>
      </c>
      <c r="E87" s="122" t="s">
        <v>49</v>
      </c>
      <c r="F87" s="121">
        <v>59</v>
      </c>
      <c r="G87" s="121" t="str">
        <f t="shared" si="1"/>
        <v>Trung Bình</v>
      </c>
      <c r="H87" s="120"/>
    </row>
    <row r="88" spans="1:8" x14ac:dyDescent="0.25">
      <c r="A88" s="120">
        <v>71</v>
      </c>
      <c r="B88" s="120">
        <v>21</v>
      </c>
      <c r="C88" s="122" t="s">
        <v>2332</v>
      </c>
      <c r="D88" s="122" t="s">
        <v>158</v>
      </c>
      <c r="E88" s="122" t="s">
        <v>49</v>
      </c>
      <c r="F88" s="123">
        <v>0</v>
      </c>
      <c r="G88" s="121" t="str">
        <f t="shared" si="1"/>
        <v>Kém</v>
      </c>
      <c r="H88" s="120" t="s">
        <v>73</v>
      </c>
    </row>
    <row r="89" spans="1:8" x14ac:dyDescent="0.25">
      <c r="A89" s="120">
        <v>72</v>
      </c>
      <c r="B89" s="120">
        <v>22</v>
      </c>
      <c r="C89" s="122" t="s">
        <v>2333</v>
      </c>
      <c r="D89" s="122" t="s">
        <v>2334</v>
      </c>
      <c r="E89" s="122" t="s">
        <v>180</v>
      </c>
      <c r="F89" s="123">
        <v>60</v>
      </c>
      <c r="G89" s="121" t="str">
        <f t="shared" si="1"/>
        <v>Trung Bình</v>
      </c>
      <c r="H89" s="125"/>
    </row>
    <row r="90" spans="1:8" x14ac:dyDescent="0.25">
      <c r="A90" s="120">
        <v>73</v>
      </c>
      <c r="B90" s="120">
        <v>23</v>
      </c>
      <c r="C90" s="122" t="s">
        <v>2335</v>
      </c>
      <c r="D90" s="122" t="s">
        <v>356</v>
      </c>
      <c r="E90" s="122" t="s">
        <v>21</v>
      </c>
      <c r="F90" s="123">
        <v>86</v>
      </c>
      <c r="G90" s="121" t="str">
        <f t="shared" si="1"/>
        <v>Tốt</v>
      </c>
      <c r="H90" s="125"/>
    </row>
    <row r="91" spans="1:8" x14ac:dyDescent="0.25">
      <c r="A91" s="120">
        <v>74</v>
      </c>
      <c r="B91" s="120">
        <v>24</v>
      </c>
      <c r="C91" s="122" t="s">
        <v>2336</v>
      </c>
      <c r="D91" s="122" t="s">
        <v>89</v>
      </c>
      <c r="E91" s="122" t="s">
        <v>16</v>
      </c>
      <c r="F91" s="120">
        <v>69</v>
      </c>
      <c r="G91" s="121" t="str">
        <f t="shared" si="1"/>
        <v>Khá</v>
      </c>
      <c r="H91" s="120"/>
    </row>
    <row r="92" spans="1:8" x14ac:dyDescent="0.25">
      <c r="A92" s="120">
        <v>75</v>
      </c>
      <c r="B92" s="120">
        <v>25</v>
      </c>
      <c r="C92" s="122" t="s">
        <v>2337</v>
      </c>
      <c r="D92" s="122" t="s">
        <v>340</v>
      </c>
      <c r="E92" s="122" t="s">
        <v>1020</v>
      </c>
      <c r="F92" s="121">
        <v>96</v>
      </c>
      <c r="G92" s="121" t="str">
        <f t="shared" si="1"/>
        <v>Xuất sắc</v>
      </c>
      <c r="H92" s="120"/>
    </row>
    <row r="93" spans="1:8" x14ac:dyDescent="0.25">
      <c r="A93" s="120">
        <v>76</v>
      </c>
      <c r="B93" s="120">
        <v>26</v>
      </c>
      <c r="C93" s="122" t="s">
        <v>2338</v>
      </c>
      <c r="D93" s="122" t="s">
        <v>2339</v>
      </c>
      <c r="E93" s="122" t="s">
        <v>508</v>
      </c>
      <c r="F93" s="123">
        <v>73</v>
      </c>
      <c r="G93" s="121" t="str">
        <f t="shared" si="1"/>
        <v>Khá</v>
      </c>
      <c r="H93" s="124"/>
    </row>
    <row r="94" spans="1:8" x14ac:dyDescent="0.25">
      <c r="A94" s="120">
        <v>77</v>
      </c>
      <c r="B94" s="120">
        <v>27</v>
      </c>
      <c r="C94" s="122" t="s">
        <v>2340</v>
      </c>
      <c r="D94" s="122" t="s">
        <v>146</v>
      </c>
      <c r="E94" s="122" t="s">
        <v>109</v>
      </c>
      <c r="F94" s="123">
        <v>64</v>
      </c>
      <c r="G94" s="121" t="str">
        <f t="shared" si="1"/>
        <v>Trung Bình</v>
      </c>
      <c r="H94" s="125" t="s">
        <v>73</v>
      </c>
    </row>
    <row r="95" spans="1:8" x14ac:dyDescent="0.25">
      <c r="A95" s="120">
        <v>78</v>
      </c>
      <c r="B95" s="120">
        <v>28</v>
      </c>
      <c r="C95" s="122" t="s">
        <v>2345</v>
      </c>
      <c r="D95" s="122" t="s">
        <v>2043</v>
      </c>
      <c r="E95" s="122" t="s">
        <v>8</v>
      </c>
      <c r="F95" s="123">
        <v>70</v>
      </c>
      <c r="G95" s="121" t="str">
        <f t="shared" si="1"/>
        <v>Khá</v>
      </c>
      <c r="H95" s="125"/>
    </row>
    <row r="96" spans="1:8" x14ac:dyDescent="0.25">
      <c r="A96" s="120">
        <v>79</v>
      </c>
      <c r="B96" s="120">
        <v>29</v>
      </c>
      <c r="C96" s="122" t="s">
        <v>2349</v>
      </c>
      <c r="D96" s="122" t="s">
        <v>198</v>
      </c>
      <c r="E96" s="122" t="s">
        <v>8</v>
      </c>
      <c r="F96" s="123">
        <v>50</v>
      </c>
      <c r="G96" s="121" t="str">
        <f t="shared" si="1"/>
        <v>Trung Bình</v>
      </c>
      <c r="H96" s="125"/>
    </row>
    <row r="97" spans="1:8" x14ac:dyDescent="0.25">
      <c r="A97" s="120">
        <v>80</v>
      </c>
      <c r="B97" s="120">
        <v>30</v>
      </c>
      <c r="C97" s="122" t="s">
        <v>2346</v>
      </c>
      <c r="D97" s="122" t="s">
        <v>2347</v>
      </c>
      <c r="E97" s="122" t="s">
        <v>8</v>
      </c>
      <c r="F97" s="120">
        <v>80</v>
      </c>
      <c r="G97" s="121" t="str">
        <f t="shared" si="1"/>
        <v>Tốt</v>
      </c>
      <c r="H97" s="120"/>
    </row>
    <row r="98" spans="1:8" x14ac:dyDescent="0.25">
      <c r="A98" s="120">
        <v>81</v>
      </c>
      <c r="B98" s="120">
        <v>31</v>
      </c>
      <c r="C98" s="122" t="s">
        <v>2343</v>
      </c>
      <c r="D98" s="122" t="s">
        <v>2344</v>
      </c>
      <c r="E98" s="122" t="s">
        <v>8</v>
      </c>
      <c r="F98" s="121">
        <v>84</v>
      </c>
      <c r="G98" s="121" t="str">
        <f t="shared" si="1"/>
        <v>Tốt</v>
      </c>
      <c r="H98" s="120"/>
    </row>
    <row r="99" spans="1:8" x14ac:dyDescent="0.25">
      <c r="A99" s="120">
        <v>82</v>
      </c>
      <c r="B99" s="120">
        <v>32</v>
      </c>
      <c r="C99" s="122" t="s">
        <v>2341</v>
      </c>
      <c r="D99" s="122" t="s">
        <v>2342</v>
      </c>
      <c r="E99" s="122" t="s">
        <v>8</v>
      </c>
      <c r="F99" s="123">
        <v>50</v>
      </c>
      <c r="G99" s="121" t="str">
        <f t="shared" si="1"/>
        <v>Trung Bình</v>
      </c>
      <c r="H99" s="124"/>
    </row>
    <row r="100" spans="1:8" x14ac:dyDescent="0.25">
      <c r="A100" s="120">
        <v>83</v>
      </c>
      <c r="B100" s="120">
        <v>33</v>
      </c>
      <c r="C100" s="122" t="s">
        <v>2350</v>
      </c>
      <c r="D100" s="122" t="s">
        <v>2351</v>
      </c>
      <c r="E100" s="122" t="s">
        <v>25</v>
      </c>
      <c r="F100" s="123">
        <v>54</v>
      </c>
      <c r="G100" s="121" t="str">
        <f t="shared" si="1"/>
        <v>Trung Bình</v>
      </c>
      <c r="H100" s="125" t="s">
        <v>73</v>
      </c>
    </row>
    <row r="101" spans="1:8" x14ac:dyDescent="0.25">
      <c r="A101" s="120">
        <v>84</v>
      </c>
      <c r="B101" s="120">
        <v>34</v>
      </c>
      <c r="C101" s="122" t="s">
        <v>2352</v>
      </c>
      <c r="D101" s="122" t="s">
        <v>435</v>
      </c>
      <c r="E101" s="122" t="s">
        <v>25</v>
      </c>
      <c r="F101" s="123">
        <v>66</v>
      </c>
      <c r="G101" s="121" t="str">
        <f t="shared" si="1"/>
        <v>Khá</v>
      </c>
      <c r="H101" s="125"/>
    </row>
    <row r="102" spans="1:8" x14ac:dyDescent="0.25">
      <c r="A102" s="120">
        <v>85</v>
      </c>
      <c r="B102" s="120">
        <v>35</v>
      </c>
      <c r="C102" s="122" t="s">
        <v>2353</v>
      </c>
      <c r="D102" s="122" t="s">
        <v>2354</v>
      </c>
      <c r="E102" s="122" t="s">
        <v>86</v>
      </c>
      <c r="F102" s="123">
        <v>66</v>
      </c>
      <c r="G102" s="121" t="str">
        <f t="shared" si="1"/>
        <v>Khá</v>
      </c>
      <c r="H102" s="125"/>
    </row>
    <row r="103" spans="1:8" x14ac:dyDescent="0.25">
      <c r="A103" s="120">
        <v>86</v>
      </c>
      <c r="B103" s="120">
        <v>36</v>
      </c>
      <c r="C103" s="122" t="s">
        <v>2355</v>
      </c>
      <c r="D103" s="122" t="s">
        <v>93</v>
      </c>
      <c r="E103" s="122" t="s">
        <v>299</v>
      </c>
      <c r="F103" s="120">
        <v>50</v>
      </c>
      <c r="G103" s="121" t="str">
        <f t="shared" si="1"/>
        <v>Trung Bình</v>
      </c>
      <c r="H103" s="120"/>
    </row>
    <row r="104" spans="1:8" x14ac:dyDescent="0.25">
      <c r="A104" s="120">
        <v>87</v>
      </c>
      <c r="B104" s="120">
        <v>37</v>
      </c>
      <c r="C104" s="122" t="s">
        <v>2356</v>
      </c>
      <c r="D104" s="122" t="s">
        <v>2357</v>
      </c>
      <c r="E104" s="122" t="s">
        <v>130</v>
      </c>
      <c r="F104" s="121">
        <v>60</v>
      </c>
      <c r="G104" s="121" t="str">
        <f t="shared" si="1"/>
        <v>Trung Bình</v>
      </c>
      <c r="H104" s="125" t="s">
        <v>73</v>
      </c>
    </row>
    <row r="105" spans="1:8" x14ac:dyDescent="0.25">
      <c r="A105" s="120">
        <v>88</v>
      </c>
      <c r="B105" s="120">
        <v>38</v>
      </c>
      <c r="C105" s="122" t="s">
        <v>2358</v>
      </c>
      <c r="D105" s="122" t="s">
        <v>2359</v>
      </c>
      <c r="E105" s="122" t="s">
        <v>22</v>
      </c>
      <c r="F105" s="123">
        <v>70</v>
      </c>
      <c r="G105" s="121" t="str">
        <f t="shared" si="1"/>
        <v>Khá</v>
      </c>
      <c r="H105" s="124"/>
    </row>
    <row r="106" spans="1:8" x14ac:dyDescent="0.25">
      <c r="A106" s="120">
        <v>89</v>
      </c>
      <c r="B106" s="120">
        <v>39</v>
      </c>
      <c r="C106" s="122" t="s">
        <v>2360</v>
      </c>
      <c r="D106" s="122" t="s">
        <v>504</v>
      </c>
      <c r="E106" s="122" t="s">
        <v>201</v>
      </c>
      <c r="F106" s="123">
        <v>75</v>
      </c>
      <c r="G106" s="121" t="str">
        <f t="shared" si="1"/>
        <v>Khá</v>
      </c>
      <c r="H106" s="125"/>
    </row>
    <row r="107" spans="1:8" x14ac:dyDescent="0.25">
      <c r="A107" s="120">
        <v>90</v>
      </c>
      <c r="B107" s="120">
        <v>40</v>
      </c>
      <c r="C107" s="122" t="s">
        <v>2361</v>
      </c>
      <c r="D107" s="122" t="s">
        <v>2362</v>
      </c>
      <c r="E107" s="122" t="s">
        <v>156</v>
      </c>
      <c r="F107" s="123">
        <v>50</v>
      </c>
      <c r="G107" s="121" t="str">
        <f t="shared" si="1"/>
        <v>Trung Bình</v>
      </c>
      <c r="H107" s="125" t="s">
        <v>73</v>
      </c>
    </row>
    <row r="108" spans="1:8" x14ac:dyDescent="0.25">
      <c r="A108" s="120">
        <v>91</v>
      </c>
      <c r="B108" s="120">
        <v>41</v>
      </c>
      <c r="C108" s="122" t="s">
        <v>2363</v>
      </c>
      <c r="D108" s="122" t="s">
        <v>18</v>
      </c>
      <c r="E108" s="122" t="s">
        <v>171</v>
      </c>
      <c r="F108" s="123">
        <v>0</v>
      </c>
      <c r="G108" s="121" t="str">
        <f t="shared" si="1"/>
        <v>Kém</v>
      </c>
      <c r="H108" s="120" t="s">
        <v>73</v>
      </c>
    </row>
    <row r="109" spans="1:8" x14ac:dyDescent="0.25">
      <c r="A109" s="120">
        <v>92</v>
      </c>
      <c r="B109" s="120">
        <v>42</v>
      </c>
      <c r="C109" s="122" t="s">
        <v>2364</v>
      </c>
      <c r="D109" s="122" t="s">
        <v>1856</v>
      </c>
      <c r="E109" s="122" t="s">
        <v>526</v>
      </c>
      <c r="F109" s="120">
        <v>60</v>
      </c>
      <c r="G109" s="121" t="str">
        <f t="shared" si="1"/>
        <v>Trung Bình</v>
      </c>
      <c r="H109" s="120"/>
    </row>
    <row r="110" spans="1:8" x14ac:dyDescent="0.25">
      <c r="A110" s="120">
        <v>93</v>
      </c>
      <c r="B110" s="120">
        <v>43</v>
      </c>
      <c r="C110" s="122" t="s">
        <v>2365</v>
      </c>
      <c r="D110" s="122" t="s">
        <v>2366</v>
      </c>
      <c r="E110" s="122" t="s">
        <v>212</v>
      </c>
      <c r="F110" s="121">
        <v>90</v>
      </c>
      <c r="G110" s="121" t="str">
        <f t="shared" si="1"/>
        <v>Xuất sắc</v>
      </c>
      <c r="H110" s="120"/>
    </row>
    <row r="111" spans="1:8" x14ac:dyDescent="0.25">
      <c r="A111" s="120">
        <v>94</v>
      </c>
      <c r="B111" s="120">
        <v>44</v>
      </c>
      <c r="C111" s="122" t="s">
        <v>2367</v>
      </c>
      <c r="D111" s="122" t="s">
        <v>89</v>
      </c>
      <c r="E111" s="122" t="s">
        <v>10</v>
      </c>
      <c r="F111" s="123">
        <v>93</v>
      </c>
      <c r="G111" s="121" t="str">
        <f t="shared" si="1"/>
        <v>Xuất sắc</v>
      </c>
      <c r="H111" s="124"/>
    </row>
    <row r="112" spans="1:8" x14ac:dyDescent="0.25">
      <c r="A112" s="120">
        <v>95</v>
      </c>
      <c r="B112" s="120">
        <v>45</v>
      </c>
      <c r="C112" s="122" t="s">
        <v>2368</v>
      </c>
      <c r="D112" s="122" t="s">
        <v>2369</v>
      </c>
      <c r="E112" s="122" t="s">
        <v>408</v>
      </c>
      <c r="F112" s="123">
        <v>64</v>
      </c>
      <c r="G112" s="121" t="str">
        <f t="shared" si="1"/>
        <v>Trung Bình</v>
      </c>
      <c r="H112" s="125" t="s">
        <v>73</v>
      </c>
    </row>
    <row r="113" spans="1:8" x14ac:dyDescent="0.25">
      <c r="A113" s="120">
        <v>96</v>
      </c>
      <c r="B113" s="120">
        <v>46</v>
      </c>
      <c r="C113" s="122" t="s">
        <v>2370</v>
      </c>
      <c r="D113" s="122" t="s">
        <v>2371</v>
      </c>
      <c r="E113" s="122" t="s">
        <v>568</v>
      </c>
      <c r="F113" s="123">
        <v>60</v>
      </c>
      <c r="G113" s="121" t="str">
        <f t="shared" si="1"/>
        <v>Trung Bình</v>
      </c>
      <c r="H113" s="125"/>
    </row>
    <row r="114" spans="1:8" x14ac:dyDescent="0.25">
      <c r="A114" s="120">
        <v>97</v>
      </c>
      <c r="B114" s="120">
        <v>47</v>
      </c>
      <c r="C114" s="122" t="s">
        <v>2372</v>
      </c>
      <c r="D114" s="122" t="s">
        <v>183</v>
      </c>
      <c r="E114" s="122" t="s">
        <v>64</v>
      </c>
      <c r="F114" s="123">
        <v>70</v>
      </c>
      <c r="G114" s="121" t="str">
        <f t="shared" si="1"/>
        <v>Khá</v>
      </c>
      <c r="H114" s="125"/>
    </row>
    <row r="115" spans="1:8" x14ac:dyDescent="0.25">
      <c r="A115" s="120">
        <v>98</v>
      </c>
      <c r="B115" s="120">
        <v>48</v>
      </c>
      <c r="C115" s="122" t="s">
        <v>5368</v>
      </c>
      <c r="D115" s="122" t="s">
        <v>407</v>
      </c>
      <c r="E115" s="122" t="s">
        <v>64</v>
      </c>
      <c r="F115" s="123">
        <v>90</v>
      </c>
      <c r="G115" s="121" t="str">
        <f t="shared" si="1"/>
        <v>Xuất sắc</v>
      </c>
      <c r="H115" s="125"/>
    </row>
    <row r="116" spans="1:8" x14ac:dyDescent="0.25">
      <c r="A116" s="120">
        <v>99</v>
      </c>
      <c r="B116" s="120">
        <v>49</v>
      </c>
      <c r="C116" s="122" t="s">
        <v>2373</v>
      </c>
      <c r="D116" s="122" t="s">
        <v>13</v>
      </c>
      <c r="E116" s="122" t="s">
        <v>64</v>
      </c>
      <c r="F116" s="123">
        <v>69</v>
      </c>
      <c r="G116" s="121" t="str">
        <f t="shared" si="1"/>
        <v>Khá</v>
      </c>
      <c r="H116" s="125"/>
    </row>
    <row r="117" spans="1:8" x14ac:dyDescent="0.25">
      <c r="A117" s="120">
        <v>100</v>
      </c>
      <c r="B117" s="120">
        <v>50</v>
      </c>
      <c r="C117" s="122" t="s">
        <v>2374</v>
      </c>
      <c r="D117" s="122" t="s">
        <v>2375</v>
      </c>
      <c r="E117" s="122" t="s">
        <v>343</v>
      </c>
      <c r="F117" s="123">
        <v>68</v>
      </c>
      <c r="G117" s="121" t="str">
        <f t="shared" si="1"/>
        <v>Khá</v>
      </c>
      <c r="H117" s="125"/>
    </row>
    <row r="118" spans="1:8" ht="30" x14ac:dyDescent="0.25">
      <c r="A118" s="120">
        <v>101</v>
      </c>
      <c r="B118" s="120">
        <v>51</v>
      </c>
      <c r="C118" s="122" t="s">
        <v>2376</v>
      </c>
      <c r="D118" s="122" t="s">
        <v>2377</v>
      </c>
      <c r="E118" s="122" t="s">
        <v>343</v>
      </c>
      <c r="F118" s="123">
        <v>50</v>
      </c>
      <c r="G118" s="121" t="str">
        <f t="shared" si="1"/>
        <v>Trung Bình</v>
      </c>
      <c r="H118" s="126" t="s">
        <v>5369</v>
      </c>
    </row>
    <row r="119" spans="1:8" x14ac:dyDescent="0.25">
      <c r="A119" s="120">
        <v>102</v>
      </c>
      <c r="B119" s="120">
        <v>52</v>
      </c>
      <c r="C119" s="122" t="s">
        <v>2378</v>
      </c>
      <c r="D119" s="192" t="s">
        <v>2379</v>
      </c>
      <c r="E119" s="192" t="s">
        <v>2380</v>
      </c>
      <c r="F119" s="120">
        <v>90</v>
      </c>
      <c r="G119" s="121" t="str">
        <f t="shared" si="1"/>
        <v>Xuất sắc</v>
      </c>
      <c r="H119" s="120"/>
    </row>
    <row r="120" spans="1:8" x14ac:dyDescent="0.25">
      <c r="A120" s="120">
        <v>103</v>
      </c>
      <c r="B120" s="120">
        <v>53</v>
      </c>
      <c r="C120" s="122" t="s">
        <v>2381</v>
      </c>
      <c r="D120" s="122" t="s">
        <v>2382</v>
      </c>
      <c r="E120" s="122" t="s">
        <v>2383</v>
      </c>
      <c r="F120" s="121">
        <v>95</v>
      </c>
      <c r="G120" s="121" t="str">
        <f t="shared" si="1"/>
        <v>Xuất sắc</v>
      </c>
      <c r="H120" s="120"/>
    </row>
    <row r="121" spans="1:8" x14ac:dyDescent="0.25">
      <c r="A121" s="120">
        <v>104</v>
      </c>
      <c r="B121" s="120">
        <v>54</v>
      </c>
      <c r="C121" s="122" t="s">
        <v>2384</v>
      </c>
      <c r="D121" s="122" t="s">
        <v>18</v>
      </c>
      <c r="E121" s="122" t="s">
        <v>136</v>
      </c>
      <c r="F121" s="123">
        <v>50</v>
      </c>
      <c r="G121" s="121" t="str">
        <f t="shared" si="1"/>
        <v>Trung Bình</v>
      </c>
      <c r="H121" s="124"/>
    </row>
    <row r="122" spans="1:8" x14ac:dyDescent="0.25">
      <c r="A122" s="120">
        <v>105</v>
      </c>
      <c r="B122" s="120">
        <v>55</v>
      </c>
      <c r="C122" s="122" t="s">
        <v>2386</v>
      </c>
      <c r="D122" s="122" t="s">
        <v>18</v>
      </c>
      <c r="E122" s="122" t="s">
        <v>5</v>
      </c>
      <c r="F122" s="123">
        <v>58</v>
      </c>
      <c r="G122" s="121" t="str">
        <f t="shared" si="1"/>
        <v>Trung Bình</v>
      </c>
      <c r="H122" s="125"/>
    </row>
    <row r="123" spans="1:8" x14ac:dyDescent="0.25">
      <c r="A123" s="120">
        <v>106</v>
      </c>
      <c r="B123" s="120">
        <v>56</v>
      </c>
      <c r="C123" s="122" t="s">
        <v>2385</v>
      </c>
      <c r="D123" s="122" t="s">
        <v>50</v>
      </c>
      <c r="E123" s="122" t="s">
        <v>5</v>
      </c>
      <c r="F123" s="123">
        <v>66</v>
      </c>
      <c r="G123" s="121" t="str">
        <f t="shared" si="1"/>
        <v>Khá</v>
      </c>
      <c r="H123" s="125"/>
    </row>
    <row r="124" spans="1:8" x14ac:dyDescent="0.25">
      <c r="A124" s="120">
        <v>107</v>
      </c>
      <c r="B124" s="120">
        <v>57</v>
      </c>
      <c r="C124" s="122" t="s">
        <v>2387</v>
      </c>
      <c r="D124" s="122" t="s">
        <v>50</v>
      </c>
      <c r="E124" s="122" t="s">
        <v>12</v>
      </c>
      <c r="F124" s="123">
        <v>50</v>
      </c>
      <c r="G124" s="121" t="str">
        <f t="shared" si="1"/>
        <v>Trung Bình</v>
      </c>
      <c r="H124" s="125"/>
    </row>
    <row r="125" spans="1:8" x14ac:dyDescent="0.25">
      <c r="A125" s="120">
        <v>108</v>
      </c>
      <c r="B125" s="120">
        <v>58</v>
      </c>
      <c r="C125" s="122" t="s">
        <v>2390</v>
      </c>
      <c r="D125" s="122" t="s">
        <v>2391</v>
      </c>
      <c r="E125" s="122" t="s">
        <v>317</v>
      </c>
      <c r="F125" s="120">
        <v>70</v>
      </c>
      <c r="G125" s="121" t="str">
        <f t="shared" si="1"/>
        <v>Khá</v>
      </c>
      <c r="H125" s="120"/>
    </row>
    <row r="126" spans="1:8" x14ac:dyDescent="0.25">
      <c r="A126" s="120">
        <v>109</v>
      </c>
      <c r="B126" s="120">
        <v>59</v>
      </c>
      <c r="C126" s="122" t="s">
        <v>2388</v>
      </c>
      <c r="D126" s="122" t="s">
        <v>2389</v>
      </c>
      <c r="E126" s="122" t="s">
        <v>317</v>
      </c>
      <c r="F126" s="121">
        <v>50</v>
      </c>
      <c r="G126" s="121" t="str">
        <f t="shared" si="1"/>
        <v>Trung Bình</v>
      </c>
      <c r="H126" s="120" t="s">
        <v>73</v>
      </c>
    </row>
    <row r="127" spans="1:8" x14ac:dyDescent="0.25">
      <c r="A127" s="120">
        <v>110</v>
      </c>
      <c r="B127" s="120">
        <v>60</v>
      </c>
      <c r="C127" s="122" t="s">
        <v>2395</v>
      </c>
      <c r="D127" s="122" t="s">
        <v>438</v>
      </c>
      <c r="E127" s="122" t="s">
        <v>317</v>
      </c>
      <c r="F127" s="123">
        <v>78</v>
      </c>
      <c r="G127" s="121" t="str">
        <f t="shared" si="1"/>
        <v>Khá</v>
      </c>
      <c r="H127" s="124"/>
    </row>
    <row r="128" spans="1:8" x14ac:dyDescent="0.25">
      <c r="A128" s="120">
        <v>111</v>
      </c>
      <c r="B128" s="120">
        <v>61</v>
      </c>
      <c r="C128" s="122" t="s">
        <v>2394</v>
      </c>
      <c r="D128" s="122" t="s">
        <v>392</v>
      </c>
      <c r="E128" s="122" t="s">
        <v>317</v>
      </c>
      <c r="F128" s="123">
        <v>65</v>
      </c>
      <c r="G128" s="121" t="str">
        <f t="shared" si="1"/>
        <v>Khá</v>
      </c>
      <c r="H128" s="125"/>
    </row>
    <row r="129" spans="1:8" x14ac:dyDescent="0.25">
      <c r="A129" s="120">
        <v>112</v>
      </c>
      <c r="B129" s="120">
        <v>62</v>
      </c>
      <c r="C129" s="122" t="s">
        <v>2392</v>
      </c>
      <c r="D129" s="122" t="s">
        <v>2393</v>
      </c>
      <c r="E129" s="122" t="s">
        <v>317</v>
      </c>
      <c r="F129" s="123">
        <v>50</v>
      </c>
      <c r="G129" s="121" t="str">
        <f t="shared" si="1"/>
        <v>Trung Bình</v>
      </c>
      <c r="H129" s="125"/>
    </row>
    <row r="130" spans="1:8" x14ac:dyDescent="0.25">
      <c r="A130" s="120">
        <v>113</v>
      </c>
      <c r="B130" s="120">
        <v>63</v>
      </c>
      <c r="C130" s="122" t="s">
        <v>2396</v>
      </c>
      <c r="D130" s="122" t="s">
        <v>2397</v>
      </c>
      <c r="E130" s="122" t="s">
        <v>393</v>
      </c>
      <c r="F130" s="123">
        <v>65</v>
      </c>
      <c r="G130" s="121" t="str">
        <f t="shared" si="1"/>
        <v>Khá</v>
      </c>
      <c r="H130" s="125"/>
    </row>
    <row r="131" spans="1:8" x14ac:dyDescent="0.25">
      <c r="A131" s="120">
        <v>114</v>
      </c>
      <c r="B131" s="120">
        <v>64</v>
      </c>
      <c r="C131" s="122" t="s">
        <v>2398</v>
      </c>
      <c r="D131" s="122" t="s">
        <v>216</v>
      </c>
      <c r="E131" s="122" t="s">
        <v>159</v>
      </c>
      <c r="F131" s="120">
        <v>73</v>
      </c>
      <c r="G131" s="121" t="str">
        <f t="shared" si="1"/>
        <v>Khá</v>
      </c>
      <c r="H131" s="120"/>
    </row>
    <row r="132" spans="1:8" x14ac:dyDescent="0.25">
      <c r="A132" s="120">
        <v>115</v>
      </c>
      <c r="B132" s="120">
        <v>65</v>
      </c>
      <c r="C132" s="122" t="s">
        <v>2399</v>
      </c>
      <c r="D132" s="122" t="s">
        <v>498</v>
      </c>
      <c r="E132" s="122" t="s">
        <v>176</v>
      </c>
      <c r="F132" s="121">
        <v>64</v>
      </c>
      <c r="G132" s="121" t="str">
        <f t="shared" si="1"/>
        <v>Trung Bình</v>
      </c>
      <c r="H132" s="120" t="s">
        <v>73</v>
      </c>
    </row>
    <row r="133" spans="1:8" x14ac:dyDescent="0.25">
      <c r="A133" s="120">
        <v>116</v>
      </c>
      <c r="B133" s="120">
        <v>66</v>
      </c>
      <c r="C133" s="122" t="s">
        <v>2402</v>
      </c>
      <c r="D133" s="122" t="s">
        <v>2403</v>
      </c>
      <c r="E133" s="122" t="s">
        <v>28</v>
      </c>
      <c r="F133" s="123">
        <v>70</v>
      </c>
      <c r="G133" s="121" t="str">
        <f t="shared" ref="G133:G161" si="2">IF(F133&gt;89, "Xuất sắc",IF(F133&gt;79, "Tốt",IF(F133&gt;64,"Khá",IF(F133&gt;49,"Trung Bình",IF(F133&gt;34,"Yếu","Kém")))))</f>
        <v>Khá</v>
      </c>
      <c r="H133" s="124"/>
    </row>
    <row r="134" spans="1:8" x14ac:dyDescent="0.25">
      <c r="A134" s="120">
        <v>117</v>
      </c>
      <c r="B134" s="120">
        <v>67</v>
      </c>
      <c r="C134" s="122" t="s">
        <v>2400</v>
      </c>
      <c r="D134" s="122" t="s">
        <v>2401</v>
      </c>
      <c r="E134" s="122" t="s">
        <v>28</v>
      </c>
      <c r="F134" s="123">
        <v>87</v>
      </c>
      <c r="G134" s="121" t="str">
        <f t="shared" si="2"/>
        <v>Tốt</v>
      </c>
      <c r="H134" s="125"/>
    </row>
    <row r="135" spans="1:8" x14ac:dyDescent="0.25">
      <c r="A135" s="120">
        <v>118</v>
      </c>
      <c r="B135" s="120">
        <v>68</v>
      </c>
      <c r="C135" s="122" t="s">
        <v>2406</v>
      </c>
      <c r="D135" s="122" t="s">
        <v>2407</v>
      </c>
      <c r="E135" s="122" t="s">
        <v>24</v>
      </c>
      <c r="F135" s="123">
        <v>66</v>
      </c>
      <c r="G135" s="121" t="str">
        <f t="shared" si="2"/>
        <v>Khá</v>
      </c>
      <c r="H135" s="125"/>
    </row>
    <row r="136" spans="1:8" x14ac:dyDescent="0.25">
      <c r="A136" s="120">
        <v>119</v>
      </c>
      <c r="B136" s="120">
        <v>69</v>
      </c>
      <c r="C136" s="122" t="s">
        <v>2404</v>
      </c>
      <c r="D136" s="122" t="s">
        <v>402</v>
      </c>
      <c r="E136" s="122" t="s">
        <v>24</v>
      </c>
      <c r="F136" s="123">
        <v>70</v>
      </c>
      <c r="G136" s="121" t="str">
        <f t="shared" si="2"/>
        <v>Khá</v>
      </c>
      <c r="H136" s="125"/>
    </row>
    <row r="137" spans="1:8" x14ac:dyDescent="0.25">
      <c r="A137" s="120">
        <v>120</v>
      </c>
      <c r="B137" s="120">
        <v>70</v>
      </c>
      <c r="C137" s="122" t="s">
        <v>2405</v>
      </c>
      <c r="D137" s="122" t="s">
        <v>103</v>
      </c>
      <c r="E137" s="122" t="s">
        <v>24</v>
      </c>
      <c r="F137" s="120">
        <v>50</v>
      </c>
      <c r="G137" s="121" t="str">
        <f t="shared" si="2"/>
        <v>Trung Bình</v>
      </c>
      <c r="H137" s="120" t="s">
        <v>123</v>
      </c>
    </row>
    <row r="138" spans="1:8" x14ac:dyDescent="0.25">
      <c r="A138" s="120">
        <v>121</v>
      </c>
      <c r="B138" s="120">
        <v>71</v>
      </c>
      <c r="C138" s="122" t="s">
        <v>5370</v>
      </c>
      <c r="D138" s="122" t="s">
        <v>5371</v>
      </c>
      <c r="E138" s="122" t="s">
        <v>2433</v>
      </c>
      <c r="F138" s="121">
        <v>90</v>
      </c>
      <c r="G138" s="121" t="str">
        <f t="shared" si="2"/>
        <v>Xuất sắc</v>
      </c>
      <c r="H138" s="120"/>
    </row>
    <row r="139" spans="1:8" x14ac:dyDescent="0.25">
      <c r="A139" s="120">
        <v>122</v>
      </c>
      <c r="B139" s="120">
        <v>72</v>
      </c>
      <c r="C139" s="122" t="s">
        <v>2408</v>
      </c>
      <c r="D139" s="122" t="s">
        <v>2409</v>
      </c>
      <c r="E139" s="122" t="s">
        <v>460</v>
      </c>
      <c r="F139" s="123">
        <v>82</v>
      </c>
      <c r="G139" s="121" t="str">
        <f t="shared" si="2"/>
        <v>Tốt</v>
      </c>
      <c r="H139" s="124"/>
    </row>
    <row r="140" spans="1:8" x14ac:dyDescent="0.25">
      <c r="A140" s="120">
        <v>123</v>
      </c>
      <c r="B140" s="120">
        <v>73</v>
      </c>
      <c r="C140" s="122" t="s">
        <v>2410</v>
      </c>
      <c r="D140" s="122" t="s">
        <v>2411</v>
      </c>
      <c r="E140" s="122" t="s">
        <v>461</v>
      </c>
      <c r="F140" s="123">
        <v>94</v>
      </c>
      <c r="G140" s="121" t="str">
        <f t="shared" si="2"/>
        <v>Xuất sắc</v>
      </c>
      <c r="H140" s="125"/>
    </row>
    <row r="141" spans="1:8" x14ac:dyDescent="0.25">
      <c r="A141" s="8"/>
      <c r="B141" s="75"/>
      <c r="C141" s="127" t="s">
        <v>5372</v>
      </c>
      <c r="D141" s="8"/>
      <c r="E141" s="8"/>
      <c r="F141" s="75"/>
      <c r="G141" s="117"/>
      <c r="H141" s="75"/>
    </row>
    <row r="142" spans="1:8" x14ac:dyDescent="0.25">
      <c r="A142" s="120">
        <v>124</v>
      </c>
      <c r="B142" s="120">
        <v>1</v>
      </c>
      <c r="C142" s="120" t="s">
        <v>2412</v>
      </c>
      <c r="D142" s="122" t="s">
        <v>5373</v>
      </c>
      <c r="E142" s="128" t="s">
        <v>34</v>
      </c>
      <c r="F142" s="120">
        <v>61</v>
      </c>
      <c r="G142" s="121" t="str">
        <f t="shared" si="2"/>
        <v>Trung Bình</v>
      </c>
      <c r="H142" s="161"/>
    </row>
    <row r="143" spans="1:8" x14ac:dyDescent="0.25">
      <c r="A143" s="120">
        <v>125</v>
      </c>
      <c r="B143" s="120">
        <v>2</v>
      </c>
      <c r="C143" s="120" t="s">
        <v>2413</v>
      </c>
      <c r="D143" s="122" t="s">
        <v>5374</v>
      </c>
      <c r="E143" s="128" t="s">
        <v>147</v>
      </c>
      <c r="F143" s="120">
        <v>65</v>
      </c>
      <c r="G143" s="121" t="str">
        <f t="shared" si="2"/>
        <v>Khá</v>
      </c>
      <c r="H143" s="161"/>
    </row>
    <row r="144" spans="1:8" x14ac:dyDescent="0.25">
      <c r="A144" s="120">
        <v>126</v>
      </c>
      <c r="B144" s="120">
        <v>3</v>
      </c>
      <c r="C144" s="120" t="s">
        <v>2414</v>
      </c>
      <c r="D144" s="129" t="s">
        <v>143</v>
      </c>
      <c r="E144" s="129" t="s">
        <v>148</v>
      </c>
      <c r="F144" s="121">
        <v>72</v>
      </c>
      <c r="G144" s="121" t="str">
        <f t="shared" si="2"/>
        <v>Khá</v>
      </c>
      <c r="H144" s="146"/>
    </row>
    <row r="145" spans="1:8" x14ac:dyDescent="0.25">
      <c r="A145" s="120">
        <v>127</v>
      </c>
      <c r="B145" s="120">
        <v>4</v>
      </c>
      <c r="C145" s="120" t="s">
        <v>2415</v>
      </c>
      <c r="D145" s="110" t="s">
        <v>5375</v>
      </c>
      <c r="E145" s="129" t="s">
        <v>47</v>
      </c>
      <c r="F145" s="120">
        <v>67</v>
      </c>
      <c r="G145" s="121" t="str">
        <f t="shared" si="2"/>
        <v>Khá</v>
      </c>
      <c r="H145" s="177"/>
    </row>
    <row r="146" spans="1:8" x14ac:dyDescent="0.25">
      <c r="A146" s="120">
        <v>128</v>
      </c>
      <c r="B146" s="120">
        <v>5</v>
      </c>
      <c r="C146" s="120" t="s">
        <v>2416</v>
      </c>
      <c r="D146" s="110" t="s">
        <v>36</v>
      </c>
      <c r="E146" s="112" t="s">
        <v>523</v>
      </c>
      <c r="F146" s="120">
        <v>98</v>
      </c>
      <c r="G146" s="121" t="str">
        <f t="shared" si="2"/>
        <v>Xuất sắc</v>
      </c>
      <c r="H146" s="104"/>
    </row>
    <row r="147" spans="1:8" x14ac:dyDescent="0.25">
      <c r="A147" s="120">
        <v>129</v>
      </c>
      <c r="B147" s="120">
        <v>6</v>
      </c>
      <c r="C147" s="120" t="s">
        <v>2417</v>
      </c>
      <c r="D147" s="110" t="s">
        <v>2418</v>
      </c>
      <c r="E147" s="112" t="s">
        <v>15</v>
      </c>
      <c r="F147" s="120">
        <v>58</v>
      </c>
      <c r="G147" s="121" t="str">
        <f t="shared" si="2"/>
        <v>Trung Bình</v>
      </c>
      <c r="H147" s="104"/>
    </row>
    <row r="148" spans="1:8" x14ac:dyDescent="0.25">
      <c r="A148" s="120">
        <v>130</v>
      </c>
      <c r="B148" s="120">
        <v>7</v>
      </c>
      <c r="C148" s="120" t="s">
        <v>5376</v>
      </c>
      <c r="D148" s="110" t="s">
        <v>13</v>
      </c>
      <c r="E148" s="112" t="s">
        <v>540</v>
      </c>
      <c r="F148" s="120">
        <v>81</v>
      </c>
      <c r="G148" s="121" t="str">
        <f t="shared" si="2"/>
        <v>Tốt</v>
      </c>
      <c r="H148" s="104"/>
    </row>
    <row r="149" spans="1:8" x14ac:dyDescent="0.25">
      <c r="A149" s="120">
        <v>131</v>
      </c>
      <c r="B149" s="120">
        <v>8</v>
      </c>
      <c r="C149" s="120" t="s">
        <v>5377</v>
      </c>
      <c r="D149" s="113" t="s">
        <v>2429</v>
      </c>
      <c r="E149" s="114" t="s">
        <v>180</v>
      </c>
      <c r="F149" s="120">
        <v>83</v>
      </c>
      <c r="G149" s="121" t="str">
        <f t="shared" si="2"/>
        <v>Tốt</v>
      </c>
      <c r="H149" s="109"/>
    </row>
    <row r="150" spans="1:8" x14ac:dyDescent="0.25">
      <c r="A150" s="120">
        <v>132</v>
      </c>
      <c r="B150" s="120">
        <v>9</v>
      </c>
      <c r="C150" s="120" t="s">
        <v>2419</v>
      </c>
      <c r="D150" s="122" t="s">
        <v>5378</v>
      </c>
      <c r="E150" s="122" t="s">
        <v>16</v>
      </c>
      <c r="F150" s="120">
        <v>90</v>
      </c>
      <c r="G150" s="121" t="str">
        <f t="shared" si="2"/>
        <v>Xuất sắc</v>
      </c>
      <c r="H150" s="161"/>
    </row>
    <row r="151" spans="1:8" x14ac:dyDescent="0.25">
      <c r="A151" s="120">
        <v>133</v>
      </c>
      <c r="B151" s="120">
        <v>10</v>
      </c>
      <c r="C151" s="120" t="s">
        <v>2420</v>
      </c>
      <c r="D151" s="122" t="s">
        <v>125</v>
      </c>
      <c r="E151" s="122" t="s">
        <v>280</v>
      </c>
      <c r="F151" s="120">
        <v>83</v>
      </c>
      <c r="G151" s="121" t="str">
        <f t="shared" si="2"/>
        <v>Tốt</v>
      </c>
      <c r="H151" s="161"/>
    </row>
    <row r="152" spans="1:8" x14ac:dyDescent="0.25">
      <c r="A152" s="120">
        <v>134</v>
      </c>
      <c r="B152" s="120">
        <v>11</v>
      </c>
      <c r="C152" s="120" t="s">
        <v>2421</v>
      </c>
      <c r="D152" s="131" t="s">
        <v>2422</v>
      </c>
      <c r="E152" s="131" t="s">
        <v>8</v>
      </c>
      <c r="F152" s="132">
        <v>81</v>
      </c>
      <c r="G152" s="121" t="str">
        <f t="shared" si="2"/>
        <v>Tốt</v>
      </c>
      <c r="H152" s="188"/>
    </row>
    <row r="153" spans="1:8" x14ac:dyDescent="0.25">
      <c r="A153" s="120">
        <v>135</v>
      </c>
      <c r="B153" s="120">
        <v>12</v>
      </c>
      <c r="C153" s="120" t="s">
        <v>2348</v>
      </c>
      <c r="D153" s="133" t="s">
        <v>13</v>
      </c>
      <c r="E153" s="134" t="s">
        <v>8</v>
      </c>
      <c r="F153" s="135">
        <v>72</v>
      </c>
      <c r="G153" s="121" t="str">
        <f t="shared" si="2"/>
        <v>Khá</v>
      </c>
      <c r="H153" s="161"/>
    </row>
    <row r="154" spans="1:8" x14ac:dyDescent="0.25">
      <c r="A154" s="120">
        <v>136</v>
      </c>
      <c r="B154" s="120">
        <v>13</v>
      </c>
      <c r="C154" s="120" t="s">
        <v>5379</v>
      </c>
      <c r="D154" s="136" t="s">
        <v>2430</v>
      </c>
      <c r="E154" s="137" t="s">
        <v>296</v>
      </c>
      <c r="F154" s="132">
        <v>30</v>
      </c>
      <c r="G154" s="121" t="str">
        <f t="shared" si="2"/>
        <v>Kém</v>
      </c>
      <c r="H154" s="161"/>
    </row>
    <row r="155" spans="1:8" x14ac:dyDescent="0.25">
      <c r="A155" s="120">
        <v>137</v>
      </c>
      <c r="B155" s="120">
        <v>14</v>
      </c>
      <c r="C155" s="120" t="s">
        <v>2423</v>
      </c>
      <c r="D155" s="136" t="s">
        <v>2424</v>
      </c>
      <c r="E155" s="137" t="s">
        <v>2425</v>
      </c>
      <c r="F155" s="132">
        <v>94</v>
      </c>
      <c r="G155" s="121" t="str">
        <f t="shared" si="2"/>
        <v>Xuất sắc</v>
      </c>
      <c r="H155" s="161"/>
    </row>
    <row r="156" spans="1:8" x14ac:dyDescent="0.25">
      <c r="A156" s="120">
        <v>138</v>
      </c>
      <c r="B156" s="120">
        <v>15</v>
      </c>
      <c r="C156" s="120" t="s">
        <v>2426</v>
      </c>
      <c r="D156" s="136" t="s">
        <v>2427</v>
      </c>
      <c r="E156" s="137" t="s">
        <v>212</v>
      </c>
      <c r="F156" s="132">
        <v>80</v>
      </c>
      <c r="G156" s="121" t="str">
        <f t="shared" si="2"/>
        <v>Tốt</v>
      </c>
      <c r="H156" s="161"/>
    </row>
    <row r="157" spans="1:8" x14ac:dyDescent="0.25">
      <c r="A157" s="120">
        <v>139</v>
      </c>
      <c r="B157" s="120">
        <v>16</v>
      </c>
      <c r="C157" s="120" t="s">
        <v>5380</v>
      </c>
      <c r="D157" s="122" t="s">
        <v>5381</v>
      </c>
      <c r="E157" s="128" t="s">
        <v>2431</v>
      </c>
      <c r="F157" s="120">
        <v>85</v>
      </c>
      <c r="G157" s="121" t="str">
        <f t="shared" si="2"/>
        <v>Tốt</v>
      </c>
      <c r="H157" s="161"/>
    </row>
    <row r="158" spans="1:8" x14ac:dyDescent="0.25">
      <c r="A158" s="120">
        <v>140</v>
      </c>
      <c r="B158" s="120">
        <v>17</v>
      </c>
      <c r="C158" s="120" t="s">
        <v>5382</v>
      </c>
      <c r="D158" s="122" t="s">
        <v>920</v>
      </c>
      <c r="E158" s="128" t="s">
        <v>63</v>
      </c>
      <c r="F158" s="120">
        <v>97</v>
      </c>
      <c r="G158" s="121" t="str">
        <f t="shared" si="2"/>
        <v>Xuất sắc</v>
      </c>
      <c r="H158" s="161"/>
    </row>
    <row r="159" spans="1:8" x14ac:dyDescent="0.25">
      <c r="A159" s="120">
        <v>141</v>
      </c>
      <c r="B159" s="120">
        <v>18</v>
      </c>
      <c r="C159" s="120" t="s">
        <v>5383</v>
      </c>
      <c r="D159" s="122" t="s">
        <v>2432</v>
      </c>
      <c r="E159" s="128" t="s">
        <v>90</v>
      </c>
      <c r="F159" s="120">
        <v>83</v>
      </c>
      <c r="G159" s="121" t="str">
        <f t="shared" si="2"/>
        <v>Tốt</v>
      </c>
      <c r="H159" s="161"/>
    </row>
    <row r="160" spans="1:8" x14ac:dyDescent="0.25">
      <c r="A160" s="120">
        <v>142</v>
      </c>
      <c r="B160" s="120">
        <v>19</v>
      </c>
      <c r="C160" s="120" t="s">
        <v>2428</v>
      </c>
      <c r="D160" s="122" t="s">
        <v>5384</v>
      </c>
      <c r="E160" s="128" t="s">
        <v>64</v>
      </c>
      <c r="F160" s="120"/>
      <c r="G160" s="121" t="s">
        <v>398</v>
      </c>
      <c r="H160" s="161" t="s">
        <v>123</v>
      </c>
    </row>
    <row r="161" spans="1:8" x14ac:dyDescent="0.25">
      <c r="A161" s="120">
        <v>143</v>
      </c>
      <c r="B161" s="120">
        <v>20</v>
      </c>
      <c r="C161" s="120" t="s">
        <v>3892</v>
      </c>
      <c r="D161" s="122" t="s">
        <v>5385</v>
      </c>
      <c r="E161" s="128" t="s">
        <v>176</v>
      </c>
      <c r="F161" s="120">
        <v>0</v>
      </c>
      <c r="G161" s="121" t="str">
        <f t="shared" si="2"/>
        <v>Kém</v>
      </c>
      <c r="H161" s="161" t="s">
        <v>73</v>
      </c>
    </row>
    <row r="162" spans="1:8" x14ac:dyDescent="0.25">
      <c r="A162" s="75"/>
      <c r="B162" s="8"/>
      <c r="C162" s="75"/>
      <c r="D162" s="8"/>
      <c r="E162" s="116"/>
      <c r="F162" s="75"/>
      <c r="G162" s="8"/>
      <c r="H162" s="56"/>
    </row>
    <row r="163" spans="1:8" x14ac:dyDescent="0.25">
      <c r="A163" s="118" t="s">
        <v>5386</v>
      </c>
      <c r="B163" s="8"/>
      <c r="C163" s="75"/>
      <c r="D163" s="8"/>
      <c r="E163" s="116"/>
      <c r="F163" s="75"/>
      <c r="G163" s="8"/>
      <c r="H163" s="56"/>
    </row>
    <row r="164" spans="1:8" ht="31.5" x14ac:dyDescent="0.25">
      <c r="A164" s="138" t="s">
        <v>117</v>
      </c>
      <c r="B164" s="138" t="s">
        <v>117</v>
      </c>
      <c r="C164" s="139" t="s">
        <v>32</v>
      </c>
      <c r="D164" s="139" t="s">
        <v>33</v>
      </c>
      <c r="E164" s="140" t="s">
        <v>162</v>
      </c>
      <c r="F164" s="139" t="s">
        <v>397</v>
      </c>
      <c r="G164" s="139" t="s">
        <v>4</v>
      </c>
      <c r="H164" s="141" t="s">
        <v>0</v>
      </c>
    </row>
    <row r="165" spans="1:8" x14ac:dyDescent="0.25">
      <c r="A165" s="33"/>
      <c r="B165" s="33"/>
      <c r="C165" s="100" t="s">
        <v>5387</v>
      </c>
      <c r="D165" s="142"/>
      <c r="E165" s="143"/>
      <c r="F165" s="142"/>
      <c r="G165" s="142"/>
      <c r="H165" s="144"/>
    </row>
    <row r="166" spans="1:8" ht="31.5" x14ac:dyDescent="0.25">
      <c r="A166" s="145">
        <v>144</v>
      </c>
      <c r="B166" s="146">
        <v>1</v>
      </c>
      <c r="C166" s="147" t="s">
        <v>2434</v>
      </c>
      <c r="D166" s="147" t="s">
        <v>2435</v>
      </c>
      <c r="E166" s="147" t="s">
        <v>71</v>
      </c>
      <c r="F166" s="148">
        <v>72</v>
      </c>
      <c r="G166" s="121" t="str">
        <f t="shared" ref="G166:G236" si="3">IF(F166&gt;89, "Xuất sắc",IF(F166&gt;79, "Tốt",IF(F166&gt;64,"Khá",IF(F166&gt;49,"Trung Bình",IF(F166&gt;34,"Yếu","Kém")))))</f>
        <v>Khá</v>
      </c>
      <c r="H166" s="148"/>
    </row>
    <row r="167" spans="1:8" ht="31.5" x14ac:dyDescent="0.25">
      <c r="A167" s="145">
        <v>145</v>
      </c>
      <c r="B167" s="146">
        <v>2</v>
      </c>
      <c r="C167" s="147" t="s">
        <v>2436</v>
      </c>
      <c r="D167" s="147" t="s">
        <v>2437</v>
      </c>
      <c r="E167" s="147" t="s">
        <v>71</v>
      </c>
      <c r="F167" s="148">
        <v>72</v>
      </c>
      <c r="G167" s="121" t="str">
        <f t="shared" si="3"/>
        <v>Khá</v>
      </c>
      <c r="H167" s="148"/>
    </row>
    <row r="168" spans="1:8" ht="31.5" x14ac:dyDescent="0.25">
      <c r="A168" s="145">
        <v>146</v>
      </c>
      <c r="B168" s="146">
        <v>3</v>
      </c>
      <c r="C168" s="147" t="s">
        <v>2438</v>
      </c>
      <c r="D168" s="147" t="s">
        <v>438</v>
      </c>
      <c r="E168" s="147" t="s">
        <v>34</v>
      </c>
      <c r="F168" s="148">
        <v>65</v>
      </c>
      <c r="G168" s="121" t="str">
        <f t="shared" si="3"/>
        <v>Khá</v>
      </c>
      <c r="H168" s="148" t="s">
        <v>73</v>
      </c>
    </row>
    <row r="169" spans="1:8" ht="31.5" x14ac:dyDescent="0.25">
      <c r="A169" s="145">
        <v>147</v>
      </c>
      <c r="B169" s="146">
        <v>4</v>
      </c>
      <c r="C169" s="147" t="s">
        <v>2439</v>
      </c>
      <c r="D169" s="147" t="s">
        <v>2440</v>
      </c>
      <c r="E169" s="147" t="s">
        <v>34</v>
      </c>
      <c r="F169" s="148">
        <v>0</v>
      </c>
      <c r="G169" s="121" t="str">
        <f t="shared" si="3"/>
        <v>Kém</v>
      </c>
      <c r="H169" s="148" t="s">
        <v>73</v>
      </c>
    </row>
    <row r="170" spans="1:8" ht="31.5" x14ac:dyDescent="0.25">
      <c r="A170" s="145">
        <v>148</v>
      </c>
      <c r="B170" s="146">
        <v>5</v>
      </c>
      <c r="C170" s="147" t="s">
        <v>2441</v>
      </c>
      <c r="D170" s="147" t="s">
        <v>126</v>
      </c>
      <c r="E170" s="147" t="s">
        <v>34</v>
      </c>
      <c r="F170" s="148">
        <v>86</v>
      </c>
      <c r="G170" s="121" t="str">
        <f t="shared" si="3"/>
        <v>Tốt</v>
      </c>
      <c r="H170" s="148"/>
    </row>
    <row r="171" spans="1:8" ht="31.5" x14ac:dyDescent="0.25">
      <c r="A171" s="145">
        <v>149</v>
      </c>
      <c r="B171" s="146">
        <v>6</v>
      </c>
      <c r="C171" s="147" t="s">
        <v>2442</v>
      </c>
      <c r="D171" s="147" t="s">
        <v>496</v>
      </c>
      <c r="E171" s="147" t="s">
        <v>34</v>
      </c>
      <c r="F171" s="148">
        <v>55</v>
      </c>
      <c r="G171" s="121" t="str">
        <f t="shared" si="3"/>
        <v>Trung Bình</v>
      </c>
      <c r="H171" s="148" t="s">
        <v>123</v>
      </c>
    </row>
    <row r="172" spans="1:8" ht="31.5" x14ac:dyDescent="0.25">
      <c r="A172" s="145">
        <v>150</v>
      </c>
      <c r="B172" s="146">
        <v>7</v>
      </c>
      <c r="C172" s="147" t="s">
        <v>2443</v>
      </c>
      <c r="D172" s="147" t="s">
        <v>2444</v>
      </c>
      <c r="E172" s="147" t="s">
        <v>34</v>
      </c>
      <c r="F172" s="148">
        <v>65</v>
      </c>
      <c r="G172" s="121" t="str">
        <f t="shared" si="3"/>
        <v>Khá</v>
      </c>
      <c r="H172" s="148" t="s">
        <v>73</v>
      </c>
    </row>
    <row r="173" spans="1:8" ht="31.5" x14ac:dyDescent="0.25">
      <c r="A173" s="145">
        <v>151</v>
      </c>
      <c r="B173" s="146">
        <v>8</v>
      </c>
      <c r="C173" s="147" t="s">
        <v>2445</v>
      </c>
      <c r="D173" s="147" t="s">
        <v>2446</v>
      </c>
      <c r="E173" s="147" t="s">
        <v>34</v>
      </c>
      <c r="F173" s="148">
        <v>74</v>
      </c>
      <c r="G173" s="121" t="str">
        <f t="shared" si="3"/>
        <v>Khá</v>
      </c>
      <c r="H173" s="148"/>
    </row>
    <row r="174" spans="1:8" ht="31.5" x14ac:dyDescent="0.25">
      <c r="A174" s="145">
        <v>152</v>
      </c>
      <c r="B174" s="146">
        <v>9</v>
      </c>
      <c r="C174" s="147" t="s">
        <v>2447</v>
      </c>
      <c r="D174" s="147" t="s">
        <v>2448</v>
      </c>
      <c r="E174" s="147" t="s">
        <v>430</v>
      </c>
      <c r="F174" s="148">
        <v>65</v>
      </c>
      <c r="G174" s="121" t="str">
        <f t="shared" si="3"/>
        <v>Khá</v>
      </c>
      <c r="H174" s="148" t="s">
        <v>73</v>
      </c>
    </row>
    <row r="175" spans="1:8" ht="31.5" x14ac:dyDescent="0.25">
      <c r="A175" s="145">
        <v>153</v>
      </c>
      <c r="B175" s="146">
        <v>10</v>
      </c>
      <c r="C175" s="147" t="s">
        <v>2449</v>
      </c>
      <c r="D175" s="147" t="s">
        <v>2450</v>
      </c>
      <c r="E175" s="147" t="s">
        <v>252</v>
      </c>
      <c r="F175" s="148">
        <v>93</v>
      </c>
      <c r="G175" s="121" t="str">
        <f t="shared" si="3"/>
        <v>Xuất sắc</v>
      </c>
      <c r="H175" s="148"/>
    </row>
    <row r="176" spans="1:8" ht="31.5" x14ac:dyDescent="0.25">
      <c r="A176" s="145">
        <v>154</v>
      </c>
      <c r="B176" s="146">
        <v>11</v>
      </c>
      <c r="C176" s="147" t="s">
        <v>2451</v>
      </c>
      <c r="D176" s="147" t="s">
        <v>2452</v>
      </c>
      <c r="E176" s="147" t="s">
        <v>2453</v>
      </c>
      <c r="F176" s="148">
        <v>78</v>
      </c>
      <c r="G176" s="121" t="str">
        <f t="shared" si="3"/>
        <v>Khá</v>
      </c>
      <c r="H176" s="148"/>
    </row>
    <row r="177" spans="1:8" ht="31.5" x14ac:dyDescent="0.25">
      <c r="A177" s="145">
        <v>155</v>
      </c>
      <c r="B177" s="146">
        <v>12</v>
      </c>
      <c r="C177" s="147" t="s">
        <v>2454</v>
      </c>
      <c r="D177" s="147" t="s">
        <v>2455</v>
      </c>
      <c r="E177" s="147" t="s">
        <v>2236</v>
      </c>
      <c r="F177" s="148">
        <v>88</v>
      </c>
      <c r="G177" s="121" t="str">
        <f t="shared" si="3"/>
        <v>Tốt</v>
      </c>
      <c r="H177" s="148"/>
    </row>
    <row r="178" spans="1:8" ht="31.5" x14ac:dyDescent="0.25">
      <c r="A178" s="145">
        <v>156</v>
      </c>
      <c r="B178" s="146">
        <v>13</v>
      </c>
      <c r="C178" s="147" t="s">
        <v>2456</v>
      </c>
      <c r="D178" s="147" t="s">
        <v>2457</v>
      </c>
      <c r="E178" s="147" t="s">
        <v>278</v>
      </c>
      <c r="F178" s="148">
        <v>89</v>
      </c>
      <c r="G178" s="121" t="str">
        <f t="shared" si="3"/>
        <v>Tốt</v>
      </c>
      <c r="H178" s="148"/>
    </row>
    <row r="179" spans="1:8" ht="31.5" x14ac:dyDescent="0.25">
      <c r="A179" s="145">
        <v>157</v>
      </c>
      <c r="B179" s="146">
        <v>14</v>
      </c>
      <c r="C179" s="147" t="s">
        <v>2458</v>
      </c>
      <c r="D179" s="147" t="s">
        <v>2459</v>
      </c>
      <c r="E179" s="147" t="s">
        <v>370</v>
      </c>
      <c r="F179" s="148">
        <v>83</v>
      </c>
      <c r="G179" s="121" t="str">
        <f t="shared" si="3"/>
        <v>Tốt</v>
      </c>
      <c r="H179" s="148"/>
    </row>
    <row r="180" spans="1:8" ht="31.5" x14ac:dyDescent="0.25">
      <c r="A180" s="145">
        <v>158</v>
      </c>
      <c r="B180" s="146">
        <v>15</v>
      </c>
      <c r="C180" s="147" t="s">
        <v>2460</v>
      </c>
      <c r="D180" s="147" t="s">
        <v>93</v>
      </c>
      <c r="E180" s="147" t="s">
        <v>229</v>
      </c>
      <c r="F180" s="148">
        <v>77</v>
      </c>
      <c r="G180" s="121" t="str">
        <f t="shared" si="3"/>
        <v>Khá</v>
      </c>
      <c r="H180" s="148"/>
    </row>
    <row r="181" spans="1:8" ht="31.5" x14ac:dyDescent="0.25">
      <c r="A181" s="145">
        <v>159</v>
      </c>
      <c r="B181" s="146">
        <v>16</v>
      </c>
      <c r="C181" s="147" t="s">
        <v>2461</v>
      </c>
      <c r="D181" s="147" t="s">
        <v>1781</v>
      </c>
      <c r="E181" s="147" t="s">
        <v>27</v>
      </c>
      <c r="F181" s="148">
        <v>88</v>
      </c>
      <c r="G181" s="121" t="str">
        <f t="shared" si="3"/>
        <v>Tốt</v>
      </c>
      <c r="H181" s="148"/>
    </row>
    <row r="182" spans="1:8" ht="31.5" x14ac:dyDescent="0.25">
      <c r="A182" s="145">
        <v>160</v>
      </c>
      <c r="B182" s="146">
        <v>17</v>
      </c>
      <c r="C182" s="147" t="s">
        <v>2462</v>
      </c>
      <c r="D182" s="147" t="s">
        <v>76</v>
      </c>
      <c r="E182" s="147" t="s">
        <v>27</v>
      </c>
      <c r="F182" s="148">
        <v>95</v>
      </c>
      <c r="G182" s="121" t="str">
        <f t="shared" si="3"/>
        <v>Xuất sắc</v>
      </c>
      <c r="H182" s="148"/>
    </row>
    <row r="183" spans="1:8" ht="31.5" x14ac:dyDescent="0.25">
      <c r="A183" s="145">
        <v>161</v>
      </c>
      <c r="B183" s="146">
        <v>18</v>
      </c>
      <c r="C183" s="147" t="s">
        <v>2534</v>
      </c>
      <c r="D183" s="147" t="s">
        <v>2463</v>
      </c>
      <c r="E183" s="147" t="s">
        <v>41</v>
      </c>
      <c r="F183" s="148">
        <v>0</v>
      </c>
      <c r="G183" s="121" t="str">
        <f t="shared" si="3"/>
        <v>Kém</v>
      </c>
      <c r="H183" s="148" t="s">
        <v>73</v>
      </c>
    </row>
    <row r="184" spans="1:8" ht="31.5" x14ac:dyDescent="0.25">
      <c r="A184" s="145">
        <v>162</v>
      </c>
      <c r="B184" s="146">
        <v>19</v>
      </c>
      <c r="C184" s="147" t="s">
        <v>2464</v>
      </c>
      <c r="D184" s="147" t="s">
        <v>103</v>
      </c>
      <c r="E184" s="147" t="s">
        <v>41</v>
      </c>
      <c r="F184" s="148">
        <v>65</v>
      </c>
      <c r="G184" s="121" t="str">
        <f t="shared" si="3"/>
        <v>Khá</v>
      </c>
      <c r="H184" s="148" t="s">
        <v>73</v>
      </c>
    </row>
    <row r="185" spans="1:8" ht="31.5" x14ac:dyDescent="0.25">
      <c r="A185" s="145">
        <v>163</v>
      </c>
      <c r="B185" s="146">
        <v>20</v>
      </c>
      <c r="C185" s="147" t="s">
        <v>2465</v>
      </c>
      <c r="D185" s="147" t="s">
        <v>392</v>
      </c>
      <c r="E185" s="147" t="s">
        <v>149</v>
      </c>
      <c r="F185" s="148">
        <v>81</v>
      </c>
      <c r="G185" s="121" t="str">
        <f t="shared" si="3"/>
        <v>Tốt</v>
      </c>
      <c r="H185" s="148"/>
    </row>
    <row r="186" spans="1:8" ht="31.5" x14ac:dyDescent="0.25">
      <c r="A186" s="145">
        <v>164</v>
      </c>
      <c r="B186" s="146">
        <v>21</v>
      </c>
      <c r="C186" s="147" t="s">
        <v>2466</v>
      </c>
      <c r="D186" s="147" t="s">
        <v>2004</v>
      </c>
      <c r="E186" s="147" t="s">
        <v>178</v>
      </c>
      <c r="F186" s="148"/>
      <c r="G186" s="121" t="s">
        <v>398</v>
      </c>
      <c r="H186" s="148" t="s">
        <v>5388</v>
      </c>
    </row>
    <row r="187" spans="1:8" ht="31.5" x14ac:dyDescent="0.25">
      <c r="A187" s="145">
        <v>165</v>
      </c>
      <c r="B187" s="146">
        <v>22</v>
      </c>
      <c r="C187" s="147" t="s">
        <v>2467</v>
      </c>
      <c r="D187" s="147" t="s">
        <v>315</v>
      </c>
      <c r="E187" s="147" t="s">
        <v>649</v>
      </c>
      <c r="F187" s="148">
        <v>72</v>
      </c>
      <c r="G187" s="121" t="str">
        <f>IF(F187&gt;89, "Xuất sắc",IF(F187&gt;79, "Tốt",IF(F187&gt;64,"Khá",IF(F187&gt;49,"Trung Bình",IF(F187&gt;34,"Yếu","Kém")))))</f>
        <v>Khá</v>
      </c>
      <c r="H187" s="148"/>
    </row>
    <row r="188" spans="1:8" x14ac:dyDescent="0.25">
      <c r="A188" s="145">
        <v>166</v>
      </c>
      <c r="B188" s="146">
        <v>23</v>
      </c>
      <c r="C188" s="149" t="s">
        <v>2553</v>
      </c>
      <c r="D188" s="149" t="s">
        <v>458</v>
      </c>
      <c r="E188" s="149" t="s">
        <v>43</v>
      </c>
      <c r="F188" s="150">
        <v>92</v>
      </c>
      <c r="G188" s="150" t="s">
        <v>77</v>
      </c>
      <c r="H188" s="150"/>
    </row>
    <row r="189" spans="1:8" ht="31.5" x14ac:dyDescent="0.25">
      <c r="A189" s="145">
        <v>167</v>
      </c>
      <c r="B189" s="146">
        <v>24</v>
      </c>
      <c r="C189" s="147" t="s">
        <v>2468</v>
      </c>
      <c r="D189" s="147" t="s">
        <v>68</v>
      </c>
      <c r="E189" s="147" t="s">
        <v>47</v>
      </c>
      <c r="F189" s="148">
        <v>67</v>
      </c>
      <c r="G189" s="121" t="str">
        <f t="shared" si="3"/>
        <v>Khá</v>
      </c>
      <c r="H189" s="148"/>
    </row>
    <row r="190" spans="1:8" ht="31.5" x14ac:dyDescent="0.25">
      <c r="A190" s="145">
        <v>168</v>
      </c>
      <c r="B190" s="146">
        <v>25</v>
      </c>
      <c r="C190" s="151" t="s">
        <v>3593</v>
      </c>
      <c r="D190" s="151" t="s">
        <v>3594</v>
      </c>
      <c r="E190" s="151" t="s">
        <v>104</v>
      </c>
      <c r="F190" s="152">
        <v>80</v>
      </c>
      <c r="G190" s="153" t="s">
        <v>31</v>
      </c>
      <c r="H190" s="156" t="s">
        <v>5389</v>
      </c>
    </row>
    <row r="191" spans="1:8" ht="31.5" x14ac:dyDescent="0.25">
      <c r="A191" s="145">
        <v>169</v>
      </c>
      <c r="B191" s="146">
        <v>26</v>
      </c>
      <c r="C191" s="147" t="s">
        <v>2469</v>
      </c>
      <c r="D191" s="147" t="s">
        <v>1543</v>
      </c>
      <c r="E191" s="147" t="s">
        <v>104</v>
      </c>
      <c r="F191" s="148">
        <v>90</v>
      </c>
      <c r="G191" s="121" t="str">
        <f t="shared" si="3"/>
        <v>Xuất sắc</v>
      </c>
      <c r="H191" s="148"/>
    </row>
    <row r="192" spans="1:8" ht="31.5" x14ac:dyDescent="0.25">
      <c r="A192" s="145">
        <v>170</v>
      </c>
      <c r="B192" s="146">
        <v>27</v>
      </c>
      <c r="C192" s="147" t="s">
        <v>2470</v>
      </c>
      <c r="D192" s="147" t="s">
        <v>2471</v>
      </c>
      <c r="E192" s="147" t="s">
        <v>15</v>
      </c>
      <c r="F192" s="148">
        <v>91</v>
      </c>
      <c r="G192" s="121" t="str">
        <f t="shared" si="3"/>
        <v>Xuất sắc</v>
      </c>
      <c r="H192" s="148"/>
    </row>
    <row r="193" spans="1:8" ht="31.5" x14ac:dyDescent="0.25">
      <c r="A193" s="145">
        <v>171</v>
      </c>
      <c r="B193" s="146">
        <v>28</v>
      </c>
      <c r="C193" s="147" t="s">
        <v>4749</v>
      </c>
      <c r="D193" s="147" t="s">
        <v>4344</v>
      </c>
      <c r="E193" s="147" t="s">
        <v>81</v>
      </c>
      <c r="F193" s="148">
        <v>86</v>
      </c>
      <c r="G193" s="121" t="str">
        <f t="shared" si="3"/>
        <v>Tốt</v>
      </c>
      <c r="H193" s="148"/>
    </row>
    <row r="194" spans="1:8" ht="31.5" x14ac:dyDescent="0.25">
      <c r="A194" s="145">
        <v>172</v>
      </c>
      <c r="B194" s="146">
        <v>29</v>
      </c>
      <c r="C194" s="147" t="s">
        <v>2472</v>
      </c>
      <c r="D194" s="147" t="s">
        <v>2473</v>
      </c>
      <c r="E194" s="147" t="s">
        <v>2474</v>
      </c>
      <c r="F194" s="148">
        <v>78</v>
      </c>
      <c r="G194" s="121" t="str">
        <f t="shared" si="3"/>
        <v>Khá</v>
      </c>
      <c r="H194" s="148"/>
    </row>
    <row r="195" spans="1:8" ht="31.5" x14ac:dyDescent="0.25">
      <c r="A195" s="145">
        <v>173</v>
      </c>
      <c r="B195" s="146">
        <v>30</v>
      </c>
      <c r="C195" s="151" t="s">
        <v>4848</v>
      </c>
      <c r="D195" s="151" t="s">
        <v>204</v>
      </c>
      <c r="E195" s="151" t="s">
        <v>53</v>
      </c>
      <c r="F195" s="152">
        <v>92</v>
      </c>
      <c r="G195" s="153" t="s">
        <v>77</v>
      </c>
      <c r="H195" s="159" t="s">
        <v>5390</v>
      </c>
    </row>
    <row r="196" spans="1:8" ht="31.5" x14ac:dyDescent="0.25">
      <c r="A196" s="145">
        <v>174</v>
      </c>
      <c r="B196" s="146">
        <v>31</v>
      </c>
      <c r="C196" s="147" t="s">
        <v>2475</v>
      </c>
      <c r="D196" s="147" t="s">
        <v>457</v>
      </c>
      <c r="E196" s="147" t="s">
        <v>180</v>
      </c>
      <c r="F196" s="148">
        <v>53</v>
      </c>
      <c r="G196" s="121" t="str">
        <f t="shared" si="3"/>
        <v>Trung Bình</v>
      </c>
      <c r="H196" s="148" t="s">
        <v>5391</v>
      </c>
    </row>
    <row r="197" spans="1:8" ht="31.5" x14ac:dyDescent="0.25">
      <c r="A197" s="145">
        <v>175</v>
      </c>
      <c r="B197" s="146">
        <v>32</v>
      </c>
      <c r="C197" s="147" t="s">
        <v>2476</v>
      </c>
      <c r="D197" s="147" t="s">
        <v>2477</v>
      </c>
      <c r="E197" s="147" t="s">
        <v>180</v>
      </c>
      <c r="F197" s="148">
        <v>53</v>
      </c>
      <c r="G197" s="121" t="str">
        <f t="shared" si="3"/>
        <v>Trung Bình</v>
      </c>
      <c r="H197" s="148" t="s">
        <v>123</v>
      </c>
    </row>
    <row r="198" spans="1:8" ht="31.5" x14ac:dyDescent="0.25">
      <c r="A198" s="145">
        <v>176</v>
      </c>
      <c r="B198" s="146">
        <v>33</v>
      </c>
      <c r="C198" s="147" t="s">
        <v>2478</v>
      </c>
      <c r="D198" s="147" t="s">
        <v>2479</v>
      </c>
      <c r="E198" s="147" t="s">
        <v>189</v>
      </c>
      <c r="F198" s="148">
        <v>0</v>
      </c>
      <c r="G198" s="121" t="str">
        <f t="shared" si="3"/>
        <v>Kém</v>
      </c>
      <c r="H198" s="148" t="s">
        <v>73</v>
      </c>
    </row>
    <row r="199" spans="1:8" ht="31.5" x14ac:dyDescent="0.25">
      <c r="A199" s="145">
        <v>177</v>
      </c>
      <c r="B199" s="146">
        <v>34</v>
      </c>
      <c r="C199" s="147" t="s">
        <v>2480</v>
      </c>
      <c r="D199" s="147" t="s">
        <v>2481</v>
      </c>
      <c r="E199" s="147" t="s">
        <v>84</v>
      </c>
      <c r="F199" s="148">
        <v>92</v>
      </c>
      <c r="G199" s="121" t="str">
        <f t="shared" si="3"/>
        <v>Xuất sắc</v>
      </c>
      <c r="H199" s="148"/>
    </row>
    <row r="200" spans="1:8" ht="31.5" x14ac:dyDescent="0.25">
      <c r="A200" s="145">
        <v>178</v>
      </c>
      <c r="B200" s="146">
        <v>35</v>
      </c>
      <c r="C200" s="147" t="s">
        <v>2482</v>
      </c>
      <c r="D200" s="147" t="s">
        <v>345</v>
      </c>
      <c r="E200" s="147" t="s">
        <v>84</v>
      </c>
      <c r="F200" s="148">
        <v>90</v>
      </c>
      <c r="G200" s="121" t="str">
        <f t="shared" si="3"/>
        <v>Xuất sắc</v>
      </c>
      <c r="H200" s="148"/>
    </row>
    <row r="201" spans="1:8" ht="31.5" x14ac:dyDescent="0.25">
      <c r="A201" s="145">
        <v>179</v>
      </c>
      <c r="B201" s="146">
        <v>36</v>
      </c>
      <c r="C201" s="151" t="s">
        <v>4859</v>
      </c>
      <c r="D201" s="151" t="s">
        <v>18</v>
      </c>
      <c r="E201" s="151" t="s">
        <v>4860</v>
      </c>
      <c r="F201" s="152">
        <v>81</v>
      </c>
      <c r="G201" s="153" t="s">
        <v>31</v>
      </c>
      <c r="H201" s="156" t="s">
        <v>5392</v>
      </c>
    </row>
    <row r="202" spans="1:8" ht="31.5" x14ac:dyDescent="0.25">
      <c r="A202" s="145">
        <v>180</v>
      </c>
      <c r="B202" s="146">
        <v>37</v>
      </c>
      <c r="C202" s="147" t="s">
        <v>2483</v>
      </c>
      <c r="D202" s="147" t="s">
        <v>2484</v>
      </c>
      <c r="E202" s="147" t="s">
        <v>8</v>
      </c>
      <c r="F202" s="148">
        <v>88</v>
      </c>
      <c r="G202" s="121" t="str">
        <f t="shared" si="3"/>
        <v>Tốt</v>
      </c>
      <c r="H202" s="148"/>
    </row>
    <row r="203" spans="1:8" ht="31.5" x14ac:dyDescent="0.25">
      <c r="A203" s="145">
        <v>181</v>
      </c>
      <c r="B203" s="146">
        <v>38</v>
      </c>
      <c r="C203" s="147" t="s">
        <v>2485</v>
      </c>
      <c r="D203" s="147" t="s">
        <v>647</v>
      </c>
      <c r="E203" s="147" t="s">
        <v>8</v>
      </c>
      <c r="F203" s="148">
        <v>90</v>
      </c>
      <c r="G203" s="121" t="str">
        <f t="shared" si="3"/>
        <v>Xuất sắc</v>
      </c>
      <c r="H203" s="148"/>
    </row>
    <row r="204" spans="1:8" ht="31.5" x14ac:dyDescent="0.25">
      <c r="A204" s="145">
        <v>182</v>
      </c>
      <c r="B204" s="146">
        <v>39</v>
      </c>
      <c r="C204" s="147" t="s">
        <v>2486</v>
      </c>
      <c r="D204" s="147" t="s">
        <v>122</v>
      </c>
      <c r="E204" s="147" t="s">
        <v>8</v>
      </c>
      <c r="F204" s="148">
        <v>90</v>
      </c>
      <c r="G204" s="121" t="str">
        <f t="shared" si="3"/>
        <v>Xuất sắc</v>
      </c>
      <c r="H204" s="148"/>
    </row>
    <row r="205" spans="1:8" ht="31.5" x14ac:dyDescent="0.25">
      <c r="A205" s="145">
        <v>183</v>
      </c>
      <c r="B205" s="146">
        <v>40</v>
      </c>
      <c r="C205" s="147" t="s">
        <v>2487</v>
      </c>
      <c r="D205" s="147" t="s">
        <v>2488</v>
      </c>
      <c r="E205" s="147" t="s">
        <v>379</v>
      </c>
      <c r="F205" s="148">
        <v>85</v>
      </c>
      <c r="G205" s="121" t="str">
        <f t="shared" si="3"/>
        <v>Tốt</v>
      </c>
      <c r="H205" s="148"/>
    </row>
    <row r="206" spans="1:8" ht="31.5" x14ac:dyDescent="0.25">
      <c r="A206" s="145">
        <v>184</v>
      </c>
      <c r="B206" s="146">
        <v>41</v>
      </c>
      <c r="C206" s="147" t="s">
        <v>2489</v>
      </c>
      <c r="D206" s="147" t="s">
        <v>2490</v>
      </c>
      <c r="E206" s="147" t="s">
        <v>25</v>
      </c>
      <c r="F206" s="148">
        <v>90</v>
      </c>
      <c r="G206" s="121" t="str">
        <f t="shared" si="3"/>
        <v>Xuất sắc</v>
      </c>
      <c r="H206" s="148"/>
    </row>
    <row r="207" spans="1:8" ht="31.5" x14ac:dyDescent="0.25">
      <c r="A207" s="145">
        <v>185</v>
      </c>
      <c r="B207" s="146">
        <v>42</v>
      </c>
      <c r="C207" s="147" t="s">
        <v>2491</v>
      </c>
      <c r="D207" s="147" t="s">
        <v>293</v>
      </c>
      <c r="E207" s="147" t="s">
        <v>25</v>
      </c>
      <c r="F207" s="148">
        <v>90</v>
      </c>
      <c r="G207" s="121" t="str">
        <f t="shared" si="3"/>
        <v>Xuất sắc</v>
      </c>
      <c r="H207" s="148"/>
    </row>
    <row r="208" spans="1:8" ht="31.5" x14ac:dyDescent="0.25">
      <c r="A208" s="145">
        <v>186</v>
      </c>
      <c r="B208" s="146">
        <v>43</v>
      </c>
      <c r="C208" s="147" t="s">
        <v>2492</v>
      </c>
      <c r="D208" s="147" t="s">
        <v>2493</v>
      </c>
      <c r="E208" s="147" t="s">
        <v>86</v>
      </c>
      <c r="F208" s="148">
        <v>95</v>
      </c>
      <c r="G208" s="121" t="str">
        <f t="shared" si="3"/>
        <v>Xuất sắc</v>
      </c>
      <c r="H208" s="148"/>
    </row>
    <row r="209" spans="1:8" ht="31.5" x14ac:dyDescent="0.25">
      <c r="A209" s="145">
        <v>187</v>
      </c>
      <c r="B209" s="146">
        <v>44</v>
      </c>
      <c r="C209" s="147" t="s">
        <v>2494</v>
      </c>
      <c r="D209" s="147" t="s">
        <v>422</v>
      </c>
      <c r="E209" s="147" t="s">
        <v>130</v>
      </c>
      <c r="F209" s="148">
        <v>79</v>
      </c>
      <c r="G209" s="121" t="str">
        <f t="shared" si="3"/>
        <v>Khá</v>
      </c>
      <c r="H209" s="148"/>
    </row>
    <row r="210" spans="1:8" ht="31.5" x14ac:dyDescent="0.25">
      <c r="A210" s="145">
        <v>188</v>
      </c>
      <c r="B210" s="146">
        <v>45</v>
      </c>
      <c r="C210" s="147" t="s">
        <v>2495</v>
      </c>
      <c r="D210" s="147" t="s">
        <v>83</v>
      </c>
      <c r="E210" s="147" t="s">
        <v>22</v>
      </c>
      <c r="F210" s="148">
        <v>0</v>
      </c>
      <c r="G210" s="121" t="str">
        <f t="shared" si="3"/>
        <v>Kém</v>
      </c>
      <c r="H210" s="148" t="s">
        <v>73</v>
      </c>
    </row>
    <row r="211" spans="1:8" ht="31.5" x14ac:dyDescent="0.25">
      <c r="A211" s="145">
        <v>189</v>
      </c>
      <c r="B211" s="146">
        <v>46</v>
      </c>
      <c r="C211" s="147" t="s">
        <v>2496</v>
      </c>
      <c r="D211" s="147" t="s">
        <v>494</v>
      </c>
      <c r="E211" s="147" t="s">
        <v>201</v>
      </c>
      <c r="F211" s="148">
        <v>74</v>
      </c>
      <c r="G211" s="121" t="str">
        <f t="shared" si="3"/>
        <v>Khá</v>
      </c>
      <c r="H211" s="148"/>
    </row>
    <row r="212" spans="1:8" ht="31.5" x14ac:dyDescent="0.25">
      <c r="A212" s="145">
        <v>190</v>
      </c>
      <c r="B212" s="146">
        <v>47</v>
      </c>
      <c r="C212" s="147" t="s">
        <v>2497</v>
      </c>
      <c r="D212" s="147" t="s">
        <v>36</v>
      </c>
      <c r="E212" s="147" t="s">
        <v>201</v>
      </c>
      <c r="F212" s="148">
        <v>80</v>
      </c>
      <c r="G212" s="121" t="str">
        <f t="shared" si="3"/>
        <v>Tốt</v>
      </c>
      <c r="H212" s="148"/>
    </row>
    <row r="213" spans="1:8" ht="31.5" x14ac:dyDescent="0.25">
      <c r="A213" s="145">
        <v>191</v>
      </c>
      <c r="B213" s="146">
        <v>48</v>
      </c>
      <c r="C213" s="147" t="s">
        <v>2498</v>
      </c>
      <c r="D213" s="147" t="s">
        <v>824</v>
      </c>
      <c r="E213" s="147" t="s">
        <v>26</v>
      </c>
      <c r="F213" s="148">
        <v>90</v>
      </c>
      <c r="G213" s="121" t="str">
        <f t="shared" si="3"/>
        <v>Xuất sắc</v>
      </c>
      <c r="H213" s="148"/>
    </row>
    <row r="214" spans="1:8" ht="31.5" x14ac:dyDescent="0.25">
      <c r="A214" s="145">
        <v>192</v>
      </c>
      <c r="B214" s="146">
        <v>49</v>
      </c>
      <c r="C214" s="147" t="s">
        <v>2499</v>
      </c>
      <c r="D214" s="147" t="s">
        <v>131</v>
      </c>
      <c r="E214" s="147" t="s">
        <v>171</v>
      </c>
      <c r="F214" s="148">
        <v>80</v>
      </c>
      <c r="G214" s="121" t="str">
        <f t="shared" si="3"/>
        <v>Tốt</v>
      </c>
      <c r="H214" s="148" t="s">
        <v>5393</v>
      </c>
    </row>
    <row r="215" spans="1:8" ht="31.5" x14ac:dyDescent="0.25">
      <c r="A215" s="145">
        <v>193</v>
      </c>
      <c r="B215" s="146">
        <v>50</v>
      </c>
      <c r="C215" s="147" t="s">
        <v>2500</v>
      </c>
      <c r="D215" s="147" t="s">
        <v>2501</v>
      </c>
      <c r="E215" s="147" t="s">
        <v>269</v>
      </c>
      <c r="F215" s="148">
        <v>74</v>
      </c>
      <c r="G215" s="121" t="str">
        <f t="shared" si="3"/>
        <v>Khá</v>
      </c>
      <c r="H215" s="148"/>
    </row>
    <row r="216" spans="1:8" ht="31.5" x14ac:dyDescent="0.25">
      <c r="A216" s="145">
        <v>194</v>
      </c>
      <c r="B216" s="146">
        <v>51</v>
      </c>
      <c r="C216" s="147" t="s">
        <v>2502</v>
      </c>
      <c r="D216" s="147" t="s">
        <v>2503</v>
      </c>
      <c r="E216" s="147" t="s">
        <v>566</v>
      </c>
      <c r="F216" s="148">
        <v>89</v>
      </c>
      <c r="G216" s="121" t="str">
        <f t="shared" si="3"/>
        <v>Tốt</v>
      </c>
      <c r="H216" s="148"/>
    </row>
    <row r="217" spans="1:8" ht="31.5" x14ac:dyDescent="0.25">
      <c r="A217" s="145">
        <v>195</v>
      </c>
      <c r="B217" s="146">
        <v>52</v>
      </c>
      <c r="C217" s="147" t="s">
        <v>2504</v>
      </c>
      <c r="D217" s="147" t="s">
        <v>2505</v>
      </c>
      <c r="E217" s="147" t="s">
        <v>212</v>
      </c>
      <c r="F217" s="148">
        <v>72</v>
      </c>
      <c r="G217" s="121" t="str">
        <f t="shared" si="3"/>
        <v>Khá</v>
      </c>
      <c r="H217" s="148"/>
    </row>
    <row r="218" spans="1:8" x14ac:dyDescent="0.25">
      <c r="A218" s="145">
        <v>196</v>
      </c>
      <c r="B218" s="146">
        <v>53</v>
      </c>
      <c r="C218" s="154" t="s">
        <v>2566</v>
      </c>
      <c r="D218" s="154" t="s">
        <v>18</v>
      </c>
      <c r="E218" s="154" t="s">
        <v>2567</v>
      </c>
      <c r="F218" s="150">
        <v>84</v>
      </c>
      <c r="G218" s="150" t="s">
        <v>31</v>
      </c>
      <c r="H218" s="150"/>
    </row>
    <row r="219" spans="1:8" ht="31.5" x14ac:dyDescent="0.25">
      <c r="A219" s="145">
        <v>197</v>
      </c>
      <c r="B219" s="146">
        <v>54</v>
      </c>
      <c r="C219" s="147" t="s">
        <v>2506</v>
      </c>
      <c r="D219" s="147" t="s">
        <v>1590</v>
      </c>
      <c r="E219" s="147" t="s">
        <v>10</v>
      </c>
      <c r="F219" s="148">
        <v>90</v>
      </c>
      <c r="G219" s="121" t="str">
        <f t="shared" si="3"/>
        <v>Xuất sắc</v>
      </c>
      <c r="H219" s="148"/>
    </row>
    <row r="220" spans="1:8" ht="31.5" x14ac:dyDescent="0.25">
      <c r="A220" s="145">
        <v>198</v>
      </c>
      <c r="B220" s="146">
        <v>55</v>
      </c>
      <c r="C220" s="151" t="s">
        <v>4892</v>
      </c>
      <c r="D220" s="151" t="s">
        <v>232</v>
      </c>
      <c r="E220" s="151" t="s">
        <v>11</v>
      </c>
      <c r="F220" s="152">
        <v>81</v>
      </c>
      <c r="G220" s="153" t="s">
        <v>31</v>
      </c>
      <c r="H220" s="156" t="s">
        <v>5390</v>
      </c>
    </row>
    <row r="221" spans="1:8" ht="31.5" x14ac:dyDescent="0.25">
      <c r="A221" s="145">
        <v>199</v>
      </c>
      <c r="B221" s="146">
        <v>56</v>
      </c>
      <c r="C221" s="147" t="s">
        <v>2507</v>
      </c>
      <c r="D221" s="147" t="s">
        <v>2508</v>
      </c>
      <c r="E221" s="147" t="s">
        <v>133</v>
      </c>
      <c r="F221" s="148">
        <v>90</v>
      </c>
      <c r="G221" s="121" t="str">
        <f t="shared" si="3"/>
        <v>Xuất sắc</v>
      </c>
      <c r="H221" s="148"/>
    </row>
    <row r="222" spans="1:8" ht="31.5" x14ac:dyDescent="0.25">
      <c r="A222" s="145">
        <v>200</v>
      </c>
      <c r="B222" s="146">
        <v>57</v>
      </c>
      <c r="C222" s="147" t="s">
        <v>2509</v>
      </c>
      <c r="D222" s="147" t="s">
        <v>2510</v>
      </c>
      <c r="E222" s="147" t="s">
        <v>62</v>
      </c>
      <c r="F222" s="148">
        <v>84</v>
      </c>
      <c r="G222" s="121" t="str">
        <f t="shared" si="3"/>
        <v>Tốt</v>
      </c>
      <c r="H222" s="148"/>
    </row>
    <row r="223" spans="1:8" ht="31.5" x14ac:dyDescent="0.25">
      <c r="A223" s="145">
        <v>201</v>
      </c>
      <c r="B223" s="146">
        <v>58</v>
      </c>
      <c r="C223" s="147" t="s">
        <v>2511</v>
      </c>
      <c r="D223" s="147" t="s">
        <v>573</v>
      </c>
      <c r="E223" s="147" t="s">
        <v>62</v>
      </c>
      <c r="F223" s="148">
        <v>82</v>
      </c>
      <c r="G223" s="121" t="str">
        <f t="shared" si="3"/>
        <v>Tốt</v>
      </c>
      <c r="H223" s="148"/>
    </row>
    <row r="224" spans="1:8" ht="31.5" x14ac:dyDescent="0.25">
      <c r="A224" s="145">
        <v>202</v>
      </c>
      <c r="B224" s="146">
        <v>59</v>
      </c>
      <c r="C224" s="147" t="s">
        <v>2512</v>
      </c>
      <c r="D224" s="147" t="s">
        <v>2513</v>
      </c>
      <c r="E224" s="147" t="s">
        <v>62</v>
      </c>
      <c r="F224" s="148">
        <v>65</v>
      </c>
      <c r="G224" s="121" t="str">
        <f t="shared" si="3"/>
        <v>Khá</v>
      </c>
      <c r="H224" s="148" t="s">
        <v>73</v>
      </c>
    </row>
    <row r="225" spans="1:8" ht="31.5" x14ac:dyDescent="0.25">
      <c r="A225" s="145">
        <v>203</v>
      </c>
      <c r="B225" s="146">
        <v>60</v>
      </c>
      <c r="C225" s="147" t="s">
        <v>2514</v>
      </c>
      <c r="D225" s="147" t="s">
        <v>254</v>
      </c>
      <c r="E225" s="147" t="s">
        <v>483</v>
      </c>
      <c r="F225" s="148">
        <v>90</v>
      </c>
      <c r="G225" s="121" t="str">
        <f t="shared" si="3"/>
        <v>Xuất sắc</v>
      </c>
      <c r="H225" s="148"/>
    </row>
    <row r="226" spans="1:8" ht="31.5" x14ac:dyDescent="0.25">
      <c r="A226" s="145">
        <v>204</v>
      </c>
      <c r="B226" s="146">
        <v>61</v>
      </c>
      <c r="C226" s="147" t="s">
        <v>2515</v>
      </c>
      <c r="D226" s="147" t="s">
        <v>539</v>
      </c>
      <c r="E226" s="147" t="s">
        <v>483</v>
      </c>
      <c r="F226" s="146">
        <v>70</v>
      </c>
      <c r="G226" s="121" t="str">
        <f t="shared" si="3"/>
        <v>Khá</v>
      </c>
      <c r="H226" s="148" t="s">
        <v>73</v>
      </c>
    </row>
    <row r="227" spans="1:8" ht="31.5" x14ac:dyDescent="0.25">
      <c r="A227" s="145">
        <v>205</v>
      </c>
      <c r="B227" s="146">
        <v>62</v>
      </c>
      <c r="C227" s="147" t="s">
        <v>2516</v>
      </c>
      <c r="D227" s="147" t="s">
        <v>19</v>
      </c>
      <c r="E227" s="147" t="s">
        <v>63</v>
      </c>
      <c r="F227" s="148">
        <v>96</v>
      </c>
      <c r="G227" s="121" t="str">
        <f t="shared" si="3"/>
        <v>Xuất sắc</v>
      </c>
      <c r="H227" s="148"/>
    </row>
    <row r="228" spans="1:8" ht="31.5" x14ac:dyDescent="0.25">
      <c r="A228" s="145">
        <v>206</v>
      </c>
      <c r="B228" s="146">
        <v>63</v>
      </c>
      <c r="C228" s="147" t="s">
        <v>2517</v>
      </c>
      <c r="D228" s="147" t="s">
        <v>82</v>
      </c>
      <c r="E228" s="147" t="s">
        <v>436</v>
      </c>
      <c r="F228" s="148">
        <v>84</v>
      </c>
      <c r="G228" s="121" t="str">
        <f t="shared" si="3"/>
        <v>Tốt</v>
      </c>
      <c r="H228" s="148"/>
    </row>
    <row r="229" spans="1:8" ht="31.5" x14ac:dyDescent="0.25">
      <c r="A229" s="145">
        <v>207</v>
      </c>
      <c r="B229" s="146">
        <v>64</v>
      </c>
      <c r="C229" s="147" t="s">
        <v>2518</v>
      </c>
      <c r="D229" s="147" t="s">
        <v>2519</v>
      </c>
      <c r="E229" s="147" t="s">
        <v>203</v>
      </c>
      <c r="F229" s="148">
        <v>0</v>
      </c>
      <c r="G229" s="121" t="str">
        <f t="shared" si="3"/>
        <v>Kém</v>
      </c>
      <c r="H229" s="148" t="s">
        <v>73</v>
      </c>
    </row>
    <row r="230" spans="1:8" ht="31.5" x14ac:dyDescent="0.25">
      <c r="A230" s="145">
        <v>208</v>
      </c>
      <c r="B230" s="146">
        <v>65</v>
      </c>
      <c r="C230" s="147" t="s">
        <v>2520</v>
      </c>
      <c r="D230" s="147" t="s">
        <v>2521</v>
      </c>
      <c r="E230" s="147" t="s">
        <v>203</v>
      </c>
      <c r="F230" s="148">
        <v>92</v>
      </c>
      <c r="G230" s="121" t="str">
        <f t="shared" si="3"/>
        <v>Xuất sắc</v>
      </c>
      <c r="H230" s="148"/>
    </row>
    <row r="231" spans="1:8" ht="31.5" x14ac:dyDescent="0.25">
      <c r="A231" s="145">
        <v>209</v>
      </c>
      <c r="B231" s="146">
        <v>66</v>
      </c>
      <c r="C231" s="147" t="s">
        <v>2522</v>
      </c>
      <c r="D231" s="147" t="s">
        <v>97</v>
      </c>
      <c r="E231" s="147" t="s">
        <v>64</v>
      </c>
      <c r="F231" s="148">
        <v>71</v>
      </c>
      <c r="G231" s="121" t="str">
        <f t="shared" si="3"/>
        <v>Khá</v>
      </c>
      <c r="H231" s="148"/>
    </row>
    <row r="232" spans="1:8" ht="31.5" x14ac:dyDescent="0.25">
      <c r="A232" s="145">
        <v>210</v>
      </c>
      <c r="B232" s="146">
        <v>67</v>
      </c>
      <c r="C232" s="147" t="s">
        <v>2523</v>
      </c>
      <c r="D232" s="147" t="s">
        <v>2524</v>
      </c>
      <c r="E232" s="147" t="s">
        <v>64</v>
      </c>
      <c r="F232" s="148">
        <v>96</v>
      </c>
      <c r="G232" s="121" t="str">
        <f t="shared" si="3"/>
        <v>Xuất sắc</v>
      </c>
      <c r="H232" s="148"/>
    </row>
    <row r="233" spans="1:8" ht="31.5" x14ac:dyDescent="0.25">
      <c r="A233" s="145">
        <v>211</v>
      </c>
      <c r="B233" s="146">
        <v>68</v>
      </c>
      <c r="C233" s="147" t="s">
        <v>2525</v>
      </c>
      <c r="D233" s="147" t="s">
        <v>2526</v>
      </c>
      <c r="E233" s="147" t="s">
        <v>64</v>
      </c>
      <c r="F233" s="148">
        <v>71</v>
      </c>
      <c r="G233" s="121" t="str">
        <f t="shared" si="3"/>
        <v>Khá</v>
      </c>
      <c r="H233" s="148"/>
    </row>
    <row r="234" spans="1:8" ht="31.5" x14ac:dyDescent="0.25">
      <c r="A234" s="145">
        <v>212</v>
      </c>
      <c r="B234" s="146">
        <v>69</v>
      </c>
      <c r="C234" s="147" t="s">
        <v>2527</v>
      </c>
      <c r="D234" s="147" t="s">
        <v>432</v>
      </c>
      <c r="E234" s="147" t="s">
        <v>64</v>
      </c>
      <c r="F234" s="148">
        <v>93</v>
      </c>
      <c r="G234" s="121" t="str">
        <f t="shared" si="3"/>
        <v>Xuất sắc</v>
      </c>
      <c r="H234" s="148"/>
    </row>
    <row r="235" spans="1:8" ht="31.5" x14ac:dyDescent="0.25">
      <c r="A235" s="145">
        <v>213</v>
      </c>
      <c r="B235" s="146">
        <v>70</v>
      </c>
      <c r="C235" s="147" t="s">
        <v>3190</v>
      </c>
      <c r="D235" s="147" t="s">
        <v>3191</v>
      </c>
      <c r="E235" s="147" t="s">
        <v>94</v>
      </c>
      <c r="F235" s="148">
        <v>96</v>
      </c>
      <c r="G235" s="121" t="str">
        <f t="shared" si="3"/>
        <v>Xuất sắc</v>
      </c>
      <c r="H235" s="148"/>
    </row>
    <row r="236" spans="1:8" ht="31.5" x14ac:dyDescent="0.25">
      <c r="A236" s="145">
        <v>214</v>
      </c>
      <c r="B236" s="146">
        <v>71</v>
      </c>
      <c r="C236" s="147" t="s">
        <v>2529</v>
      </c>
      <c r="D236" s="147" t="s">
        <v>2530</v>
      </c>
      <c r="E236" s="147" t="s">
        <v>2531</v>
      </c>
      <c r="F236" s="148">
        <v>65</v>
      </c>
      <c r="G236" s="121" t="str">
        <f t="shared" si="3"/>
        <v>Khá</v>
      </c>
      <c r="H236" s="148" t="s">
        <v>73</v>
      </c>
    </row>
    <row r="237" spans="1:8" ht="31.5" x14ac:dyDescent="0.25">
      <c r="A237" s="145">
        <v>215</v>
      </c>
      <c r="B237" s="146">
        <v>72</v>
      </c>
      <c r="C237" s="147" t="s">
        <v>2532</v>
      </c>
      <c r="D237" s="147" t="s">
        <v>2533</v>
      </c>
      <c r="E237" s="147" t="s">
        <v>12</v>
      </c>
      <c r="F237" s="148">
        <v>89</v>
      </c>
      <c r="G237" s="121" t="str">
        <f t="shared" ref="G237:G240" si="4">IF(F237&gt;89, "Xuất sắc",IF(F237&gt;79, "Tốt",IF(F237&gt;64,"Khá",IF(F237&gt;49,"Trung Bình",IF(F237&gt;34,"Yếu","Kém")))))</f>
        <v>Tốt</v>
      </c>
      <c r="H237" s="148"/>
    </row>
    <row r="238" spans="1:8" ht="31.5" x14ac:dyDescent="0.25">
      <c r="A238" s="145">
        <v>216</v>
      </c>
      <c r="B238" s="146">
        <v>73</v>
      </c>
      <c r="C238" s="147" t="s">
        <v>2534</v>
      </c>
      <c r="D238" s="147" t="s">
        <v>2535</v>
      </c>
      <c r="E238" s="147" t="s">
        <v>140</v>
      </c>
      <c r="F238" s="148">
        <v>65</v>
      </c>
      <c r="G238" s="121" t="str">
        <f t="shared" si="4"/>
        <v>Khá</v>
      </c>
      <c r="H238" s="148" t="s">
        <v>73</v>
      </c>
    </row>
    <row r="239" spans="1:8" ht="31.5" x14ac:dyDescent="0.25">
      <c r="A239" s="145">
        <v>217</v>
      </c>
      <c r="B239" s="146">
        <v>74</v>
      </c>
      <c r="C239" s="147" t="s">
        <v>2536</v>
      </c>
      <c r="D239" s="147" t="s">
        <v>454</v>
      </c>
      <c r="E239" s="147" t="s">
        <v>140</v>
      </c>
      <c r="F239" s="148">
        <v>73</v>
      </c>
      <c r="G239" s="121" t="str">
        <f t="shared" si="4"/>
        <v>Khá</v>
      </c>
      <c r="H239" s="148"/>
    </row>
    <row r="240" spans="1:8" ht="31.5" x14ac:dyDescent="0.25">
      <c r="A240" s="145">
        <v>218</v>
      </c>
      <c r="B240" s="146">
        <v>75</v>
      </c>
      <c r="C240" s="147" t="s">
        <v>2537</v>
      </c>
      <c r="D240" s="147" t="s">
        <v>990</v>
      </c>
      <c r="E240" s="147" t="s">
        <v>159</v>
      </c>
      <c r="F240" s="148">
        <v>80</v>
      </c>
      <c r="G240" s="121" t="str">
        <f t="shared" si="4"/>
        <v>Tốt</v>
      </c>
      <c r="H240" s="148"/>
    </row>
    <row r="241" spans="1:8" x14ac:dyDescent="0.25">
      <c r="A241" s="155"/>
      <c r="B241" s="156"/>
      <c r="C241" s="157" t="s">
        <v>5394</v>
      </c>
      <c r="D241" s="155"/>
      <c r="E241" s="155"/>
      <c r="F241" s="158"/>
      <c r="G241" s="159"/>
      <c r="H241" s="156"/>
    </row>
    <row r="242" spans="1:8" x14ac:dyDescent="0.25">
      <c r="A242" s="145">
        <v>219</v>
      </c>
      <c r="B242" s="146">
        <v>1</v>
      </c>
      <c r="C242" s="145" t="s">
        <v>2538</v>
      </c>
      <c r="D242" s="145" t="s">
        <v>2539</v>
      </c>
      <c r="E242" s="145" t="s">
        <v>34</v>
      </c>
      <c r="F242" s="150">
        <v>55</v>
      </c>
      <c r="G242" s="150" t="s">
        <v>105</v>
      </c>
      <c r="H242" s="146"/>
    </row>
    <row r="243" spans="1:8" x14ac:dyDescent="0.25">
      <c r="A243" s="145">
        <v>220</v>
      </c>
      <c r="B243" s="146">
        <v>2</v>
      </c>
      <c r="C243" s="145" t="s">
        <v>2540</v>
      </c>
      <c r="D243" s="145" t="s">
        <v>2541</v>
      </c>
      <c r="E243" s="145" t="s">
        <v>431</v>
      </c>
      <c r="F243" s="150">
        <v>85</v>
      </c>
      <c r="G243" s="150" t="s">
        <v>31</v>
      </c>
      <c r="H243" s="146"/>
    </row>
    <row r="244" spans="1:8" x14ac:dyDescent="0.25">
      <c r="A244" s="145">
        <v>221</v>
      </c>
      <c r="B244" s="146">
        <v>3</v>
      </c>
      <c r="C244" s="145" t="s">
        <v>2542</v>
      </c>
      <c r="D244" s="145" t="s">
        <v>2543</v>
      </c>
      <c r="E244" s="145" t="s">
        <v>229</v>
      </c>
      <c r="F244" s="150">
        <v>84</v>
      </c>
      <c r="G244" s="150" t="s">
        <v>31</v>
      </c>
      <c r="H244" s="146"/>
    </row>
    <row r="245" spans="1:8" x14ac:dyDescent="0.25">
      <c r="A245" s="145">
        <v>222</v>
      </c>
      <c r="B245" s="146">
        <v>4</v>
      </c>
      <c r="C245" s="145" t="s">
        <v>2544</v>
      </c>
      <c r="D245" s="145" t="s">
        <v>435</v>
      </c>
      <c r="E245" s="145" t="s">
        <v>27</v>
      </c>
      <c r="F245" s="150">
        <v>95</v>
      </c>
      <c r="G245" s="150" t="s">
        <v>77</v>
      </c>
      <c r="H245" s="146"/>
    </row>
    <row r="246" spans="1:8" x14ac:dyDescent="0.25">
      <c r="A246" s="145">
        <v>223</v>
      </c>
      <c r="B246" s="146">
        <v>5</v>
      </c>
      <c r="C246" s="145" t="s">
        <v>2545</v>
      </c>
      <c r="D246" s="145" t="s">
        <v>493</v>
      </c>
      <c r="E246" s="145" t="s">
        <v>27</v>
      </c>
      <c r="F246" s="150">
        <v>97</v>
      </c>
      <c r="G246" s="150" t="s">
        <v>77</v>
      </c>
      <c r="H246" s="146"/>
    </row>
    <row r="247" spans="1:8" x14ac:dyDescent="0.25">
      <c r="A247" s="145">
        <v>224</v>
      </c>
      <c r="B247" s="146">
        <v>6</v>
      </c>
      <c r="C247" s="145" t="s">
        <v>2546</v>
      </c>
      <c r="D247" s="145" t="s">
        <v>2547</v>
      </c>
      <c r="E247" s="145" t="s">
        <v>41</v>
      </c>
      <c r="F247" s="150">
        <v>87</v>
      </c>
      <c r="G247" s="150" t="s">
        <v>31</v>
      </c>
      <c r="H247" s="146"/>
    </row>
    <row r="248" spans="1:8" x14ac:dyDescent="0.25">
      <c r="A248" s="145">
        <v>225</v>
      </c>
      <c r="B248" s="146">
        <v>7</v>
      </c>
      <c r="C248" s="145" t="s">
        <v>2548</v>
      </c>
      <c r="D248" s="145" t="s">
        <v>414</v>
      </c>
      <c r="E248" s="145" t="s">
        <v>149</v>
      </c>
      <c r="F248" s="150">
        <v>82</v>
      </c>
      <c r="G248" s="150" t="s">
        <v>31</v>
      </c>
      <c r="H248" s="146"/>
    </row>
    <row r="249" spans="1:8" x14ac:dyDescent="0.25">
      <c r="A249" s="145">
        <v>226</v>
      </c>
      <c r="B249" s="146">
        <v>8</v>
      </c>
      <c r="C249" s="145" t="s">
        <v>2549</v>
      </c>
      <c r="D249" s="145" t="s">
        <v>2550</v>
      </c>
      <c r="E249" s="145" t="s">
        <v>7</v>
      </c>
      <c r="F249" s="150"/>
      <c r="G249" s="121" t="s">
        <v>398</v>
      </c>
      <c r="H249" s="146" t="s">
        <v>583</v>
      </c>
    </row>
    <row r="250" spans="1:8" x14ac:dyDescent="0.25">
      <c r="A250" s="145">
        <v>227</v>
      </c>
      <c r="B250" s="146">
        <v>9</v>
      </c>
      <c r="C250" s="145" t="s">
        <v>2551</v>
      </c>
      <c r="D250" s="145" t="s">
        <v>2552</v>
      </c>
      <c r="E250" s="145" t="s">
        <v>43</v>
      </c>
      <c r="F250" s="150">
        <v>80</v>
      </c>
      <c r="G250" s="150" t="s">
        <v>31</v>
      </c>
      <c r="H250" s="146"/>
    </row>
    <row r="251" spans="1:8" x14ac:dyDescent="0.25">
      <c r="A251" s="145">
        <v>228</v>
      </c>
      <c r="B251" s="146">
        <v>10</v>
      </c>
      <c r="C251" s="145" t="s">
        <v>2554</v>
      </c>
      <c r="D251" s="145" t="s">
        <v>221</v>
      </c>
      <c r="E251" s="145" t="s">
        <v>49</v>
      </c>
      <c r="F251" s="150"/>
      <c r="G251" s="121" t="s">
        <v>398</v>
      </c>
      <c r="H251" s="146" t="s">
        <v>583</v>
      </c>
    </row>
    <row r="252" spans="1:8" x14ac:dyDescent="0.25">
      <c r="A252" s="145">
        <v>229</v>
      </c>
      <c r="B252" s="146">
        <v>11</v>
      </c>
      <c r="C252" s="145" t="s">
        <v>2555</v>
      </c>
      <c r="D252" s="145" t="s">
        <v>93</v>
      </c>
      <c r="E252" s="145" t="s">
        <v>81</v>
      </c>
      <c r="F252" s="150">
        <v>51</v>
      </c>
      <c r="G252" s="150" t="s">
        <v>105</v>
      </c>
      <c r="H252" s="146"/>
    </row>
    <row r="253" spans="1:8" x14ac:dyDescent="0.25">
      <c r="A253" s="145">
        <v>230</v>
      </c>
      <c r="B253" s="146">
        <v>12</v>
      </c>
      <c r="C253" s="145" t="s">
        <v>2556</v>
      </c>
      <c r="D253" s="145" t="s">
        <v>60</v>
      </c>
      <c r="E253" s="145" t="s">
        <v>53</v>
      </c>
      <c r="F253" s="150">
        <v>77</v>
      </c>
      <c r="G253" s="150" t="s">
        <v>72</v>
      </c>
      <c r="H253" s="146"/>
    </row>
    <row r="254" spans="1:8" x14ac:dyDescent="0.25">
      <c r="A254" s="145">
        <v>231</v>
      </c>
      <c r="B254" s="146">
        <v>13</v>
      </c>
      <c r="C254" s="145" t="s">
        <v>2557</v>
      </c>
      <c r="D254" s="145" t="s">
        <v>120</v>
      </c>
      <c r="E254" s="145" t="s">
        <v>16</v>
      </c>
      <c r="F254" s="150">
        <v>89</v>
      </c>
      <c r="G254" s="150" t="s">
        <v>31</v>
      </c>
      <c r="H254" s="146"/>
    </row>
    <row r="255" spans="1:8" x14ac:dyDescent="0.25">
      <c r="A255" s="145">
        <v>232</v>
      </c>
      <c r="B255" s="146">
        <v>14</v>
      </c>
      <c r="C255" s="145" t="s">
        <v>2558</v>
      </c>
      <c r="D255" s="145" t="s">
        <v>2559</v>
      </c>
      <c r="E255" s="145" t="s">
        <v>16</v>
      </c>
      <c r="F255" s="150">
        <v>71</v>
      </c>
      <c r="G255" s="150" t="s">
        <v>72</v>
      </c>
      <c r="H255" s="146"/>
    </row>
    <row r="256" spans="1:8" x14ac:dyDescent="0.25">
      <c r="A256" s="145">
        <v>233</v>
      </c>
      <c r="B256" s="146">
        <v>15</v>
      </c>
      <c r="C256" s="145" t="s">
        <v>2560</v>
      </c>
      <c r="D256" s="145" t="s">
        <v>120</v>
      </c>
      <c r="E256" s="145" t="s">
        <v>666</v>
      </c>
      <c r="F256" s="150">
        <v>92</v>
      </c>
      <c r="G256" s="150" t="s">
        <v>77</v>
      </c>
      <c r="H256" s="146"/>
    </row>
    <row r="257" spans="1:8" x14ac:dyDescent="0.25">
      <c r="A257" s="145">
        <v>234</v>
      </c>
      <c r="B257" s="146">
        <v>16</v>
      </c>
      <c r="C257" s="145" t="s">
        <v>2561</v>
      </c>
      <c r="D257" s="145" t="s">
        <v>121</v>
      </c>
      <c r="E257" s="145" t="s">
        <v>8</v>
      </c>
      <c r="F257" s="150">
        <v>89</v>
      </c>
      <c r="G257" s="150" t="s">
        <v>31</v>
      </c>
      <c r="H257" s="146"/>
    </row>
    <row r="258" spans="1:8" x14ac:dyDescent="0.25">
      <c r="A258" s="145">
        <v>235</v>
      </c>
      <c r="B258" s="146">
        <v>17</v>
      </c>
      <c r="C258" s="145" t="s">
        <v>2562</v>
      </c>
      <c r="D258" s="145" t="s">
        <v>2563</v>
      </c>
      <c r="E258" s="145" t="s">
        <v>8</v>
      </c>
      <c r="F258" s="150">
        <v>87</v>
      </c>
      <c r="G258" s="150" t="s">
        <v>31</v>
      </c>
      <c r="H258" s="146"/>
    </row>
    <row r="259" spans="1:8" x14ac:dyDescent="0.25">
      <c r="A259" s="145">
        <v>236</v>
      </c>
      <c r="B259" s="146">
        <v>18</v>
      </c>
      <c r="C259" s="145" t="s">
        <v>2564</v>
      </c>
      <c r="D259" s="145" t="s">
        <v>114</v>
      </c>
      <c r="E259" s="145" t="s">
        <v>26</v>
      </c>
      <c r="F259" s="150">
        <v>87</v>
      </c>
      <c r="G259" s="150" t="s">
        <v>31</v>
      </c>
      <c r="H259" s="146"/>
    </row>
    <row r="260" spans="1:8" x14ac:dyDescent="0.25">
      <c r="A260" s="145">
        <v>237</v>
      </c>
      <c r="B260" s="146">
        <v>19</v>
      </c>
      <c r="C260" s="145" t="s">
        <v>2565</v>
      </c>
      <c r="D260" s="145" t="s">
        <v>103</v>
      </c>
      <c r="E260" s="145" t="s">
        <v>26</v>
      </c>
      <c r="F260" s="150">
        <v>81</v>
      </c>
      <c r="G260" s="150" t="s">
        <v>31</v>
      </c>
      <c r="H260" s="146"/>
    </row>
    <row r="261" spans="1:8" x14ac:dyDescent="0.25">
      <c r="A261" s="145">
        <v>238</v>
      </c>
      <c r="B261" s="146">
        <v>20</v>
      </c>
      <c r="C261" s="145" t="s">
        <v>2568</v>
      </c>
      <c r="D261" s="145" t="s">
        <v>2569</v>
      </c>
      <c r="E261" s="145" t="s">
        <v>2570</v>
      </c>
      <c r="F261" s="150">
        <v>86</v>
      </c>
      <c r="G261" s="150" t="s">
        <v>31</v>
      </c>
      <c r="H261" s="146"/>
    </row>
    <row r="262" spans="1:8" x14ac:dyDescent="0.25">
      <c r="A262" s="145">
        <v>239</v>
      </c>
      <c r="B262" s="146">
        <v>21</v>
      </c>
      <c r="C262" s="145" t="s">
        <v>2571</v>
      </c>
      <c r="D262" s="145" t="s">
        <v>2572</v>
      </c>
      <c r="E262" s="145" t="s">
        <v>1819</v>
      </c>
      <c r="F262" s="150">
        <v>91</v>
      </c>
      <c r="G262" s="150" t="s">
        <v>77</v>
      </c>
      <c r="H262" s="146"/>
    </row>
    <row r="263" spans="1:8" x14ac:dyDescent="0.25">
      <c r="A263" s="145">
        <v>240</v>
      </c>
      <c r="B263" s="146">
        <v>22</v>
      </c>
      <c r="C263" s="145" t="s">
        <v>2573</v>
      </c>
      <c r="D263" s="145" t="s">
        <v>528</v>
      </c>
      <c r="E263" s="145" t="s">
        <v>408</v>
      </c>
      <c r="F263" s="150">
        <v>71</v>
      </c>
      <c r="G263" s="150" t="s">
        <v>72</v>
      </c>
      <c r="H263" s="146"/>
    </row>
    <row r="264" spans="1:8" x14ac:dyDescent="0.25">
      <c r="A264" s="145">
        <v>241</v>
      </c>
      <c r="B264" s="146">
        <v>23</v>
      </c>
      <c r="C264" s="145" t="s">
        <v>2574</v>
      </c>
      <c r="D264" s="145" t="s">
        <v>998</v>
      </c>
      <c r="E264" s="145" t="s">
        <v>1991</v>
      </c>
      <c r="F264" s="150">
        <v>96</v>
      </c>
      <c r="G264" s="150" t="s">
        <v>77</v>
      </c>
      <c r="H264" s="146"/>
    </row>
    <row r="265" spans="1:8" x14ac:dyDescent="0.25">
      <c r="A265" s="145">
        <v>242</v>
      </c>
      <c r="B265" s="146">
        <v>24</v>
      </c>
      <c r="C265" s="145" t="s">
        <v>2575</v>
      </c>
      <c r="D265" s="145" t="s">
        <v>2576</v>
      </c>
      <c r="E265" s="145" t="s">
        <v>90</v>
      </c>
      <c r="F265" s="150">
        <v>82</v>
      </c>
      <c r="G265" s="150" t="s">
        <v>31</v>
      </c>
      <c r="H265" s="146"/>
    </row>
    <row r="266" spans="1:8" x14ac:dyDescent="0.25">
      <c r="A266" s="145">
        <v>243</v>
      </c>
      <c r="B266" s="146">
        <v>25</v>
      </c>
      <c r="C266" s="145" t="s">
        <v>2577</v>
      </c>
      <c r="D266" s="145" t="s">
        <v>65</v>
      </c>
      <c r="E266" s="145" t="s">
        <v>64</v>
      </c>
      <c r="F266" s="150">
        <v>96</v>
      </c>
      <c r="G266" s="150" t="s">
        <v>77</v>
      </c>
      <c r="H266" s="146"/>
    </row>
    <row r="267" spans="1:8" x14ac:dyDescent="0.25">
      <c r="A267" s="145">
        <v>244</v>
      </c>
      <c r="B267" s="146">
        <v>26</v>
      </c>
      <c r="C267" s="145" t="s">
        <v>2578</v>
      </c>
      <c r="D267" s="145" t="s">
        <v>2579</v>
      </c>
      <c r="E267" s="145" t="s">
        <v>135</v>
      </c>
      <c r="F267" s="150">
        <v>82</v>
      </c>
      <c r="G267" s="150" t="s">
        <v>31</v>
      </c>
      <c r="H267" s="146"/>
    </row>
    <row r="268" spans="1:8" x14ac:dyDescent="0.25">
      <c r="A268" s="145">
        <v>245</v>
      </c>
      <c r="B268" s="146">
        <v>27</v>
      </c>
      <c r="C268" s="145" t="s">
        <v>2580</v>
      </c>
      <c r="D268" s="145" t="s">
        <v>2581</v>
      </c>
      <c r="E268" s="145" t="s">
        <v>1741</v>
      </c>
      <c r="F268" s="150">
        <v>85</v>
      </c>
      <c r="G268" s="150" t="s">
        <v>31</v>
      </c>
      <c r="H268" s="146"/>
    </row>
    <row r="269" spans="1:8" x14ac:dyDescent="0.25">
      <c r="A269" s="145">
        <v>246</v>
      </c>
      <c r="B269" s="146">
        <v>28</v>
      </c>
      <c r="C269" s="145" t="s">
        <v>2582</v>
      </c>
      <c r="D269" s="145" t="s">
        <v>18</v>
      </c>
      <c r="E269" s="145" t="s">
        <v>66</v>
      </c>
      <c r="F269" s="150">
        <v>56</v>
      </c>
      <c r="G269" s="150" t="s">
        <v>105</v>
      </c>
      <c r="H269" s="146"/>
    </row>
    <row r="270" spans="1:8" x14ac:dyDescent="0.25">
      <c r="A270" s="145">
        <v>247</v>
      </c>
      <c r="B270" s="146">
        <v>29</v>
      </c>
      <c r="C270" s="145" t="s">
        <v>2583</v>
      </c>
      <c r="D270" s="145" t="s">
        <v>60</v>
      </c>
      <c r="E270" s="145" t="s">
        <v>12</v>
      </c>
      <c r="F270" s="150">
        <v>97</v>
      </c>
      <c r="G270" s="150" t="s">
        <v>77</v>
      </c>
      <c r="H270" s="146"/>
    </row>
    <row r="271" spans="1:8" x14ac:dyDescent="0.25">
      <c r="A271" s="145">
        <v>248</v>
      </c>
      <c r="B271" s="146">
        <v>30</v>
      </c>
      <c r="C271" s="145" t="s">
        <v>2584</v>
      </c>
      <c r="D271" s="145" t="s">
        <v>146</v>
      </c>
      <c r="E271" s="145" t="s">
        <v>2284</v>
      </c>
      <c r="F271" s="150">
        <v>85</v>
      </c>
      <c r="G271" s="150" t="s">
        <v>31</v>
      </c>
      <c r="H271" s="146"/>
    </row>
    <row r="272" spans="1:8" x14ac:dyDescent="0.25">
      <c r="A272" s="145"/>
      <c r="B272" s="145"/>
      <c r="C272" s="160" t="s">
        <v>5395</v>
      </c>
      <c r="D272" s="145"/>
      <c r="E272" s="130"/>
      <c r="F272" s="146"/>
      <c r="G272" s="145"/>
      <c r="H272" s="161"/>
    </row>
    <row r="273" spans="1:8" x14ac:dyDescent="0.25">
      <c r="A273" s="145">
        <v>249</v>
      </c>
      <c r="B273" s="146">
        <v>1</v>
      </c>
      <c r="C273" s="145" t="s">
        <v>2585</v>
      </c>
      <c r="D273" s="145" t="s">
        <v>916</v>
      </c>
      <c r="E273" s="145" t="s">
        <v>34</v>
      </c>
      <c r="F273" s="162">
        <v>74</v>
      </c>
      <c r="G273" s="121" t="str">
        <f t="shared" ref="G273:G316" si="5">IF(F273&gt;89, "Xuất sắc",IF(F273&gt;79, "Tốt",IF(F273&gt;64,"Khá",IF(F273&gt;49,"Trung Bình",IF(F273&gt;34,"Yếu","Kém")))))</f>
        <v>Khá</v>
      </c>
      <c r="H273" s="163"/>
    </row>
    <row r="274" spans="1:8" x14ac:dyDescent="0.25">
      <c r="A274" s="145">
        <v>250</v>
      </c>
      <c r="B274" s="146">
        <v>2</v>
      </c>
      <c r="C274" s="145" t="s">
        <v>2586</v>
      </c>
      <c r="D274" s="145" t="s">
        <v>2587</v>
      </c>
      <c r="E274" s="145" t="s">
        <v>531</v>
      </c>
      <c r="F274" s="162">
        <v>96</v>
      </c>
      <c r="G274" s="121" t="str">
        <f t="shared" si="5"/>
        <v>Xuất sắc</v>
      </c>
      <c r="H274" s="163"/>
    </row>
    <row r="275" spans="1:8" x14ac:dyDescent="0.25">
      <c r="A275" s="145">
        <v>251</v>
      </c>
      <c r="B275" s="146">
        <v>3</v>
      </c>
      <c r="C275" s="145" t="s">
        <v>2588</v>
      </c>
      <c r="D275" s="145" t="s">
        <v>188</v>
      </c>
      <c r="E275" s="145" t="s">
        <v>229</v>
      </c>
      <c r="F275" s="162">
        <v>35</v>
      </c>
      <c r="G275" s="121" t="str">
        <f t="shared" si="5"/>
        <v>Yếu</v>
      </c>
      <c r="H275" s="163" t="s">
        <v>73</v>
      </c>
    </row>
    <row r="276" spans="1:8" x14ac:dyDescent="0.25">
      <c r="A276" s="145">
        <v>252</v>
      </c>
      <c r="B276" s="146">
        <v>4</v>
      </c>
      <c r="C276" s="145" t="s">
        <v>2589</v>
      </c>
      <c r="D276" s="145" t="s">
        <v>2590</v>
      </c>
      <c r="E276" s="145" t="s">
        <v>27</v>
      </c>
      <c r="F276" s="162">
        <v>81</v>
      </c>
      <c r="G276" s="121" t="str">
        <f t="shared" si="5"/>
        <v>Tốt</v>
      </c>
      <c r="H276" s="163"/>
    </row>
    <row r="277" spans="1:8" x14ac:dyDescent="0.25">
      <c r="A277" s="145">
        <v>253</v>
      </c>
      <c r="B277" s="146">
        <v>5</v>
      </c>
      <c r="C277" s="145" t="s">
        <v>2591</v>
      </c>
      <c r="D277" s="145" t="s">
        <v>2592</v>
      </c>
      <c r="E277" s="145" t="s">
        <v>41</v>
      </c>
      <c r="F277" s="162">
        <v>60</v>
      </c>
      <c r="G277" s="121" t="str">
        <f t="shared" si="5"/>
        <v>Trung Bình</v>
      </c>
      <c r="H277" s="163"/>
    </row>
    <row r="278" spans="1:8" x14ac:dyDescent="0.25">
      <c r="A278" s="145">
        <v>254</v>
      </c>
      <c r="B278" s="146">
        <v>6</v>
      </c>
      <c r="C278" s="145" t="s">
        <v>2593</v>
      </c>
      <c r="D278" s="145" t="s">
        <v>188</v>
      </c>
      <c r="E278" s="145" t="s">
        <v>149</v>
      </c>
      <c r="F278" s="162">
        <v>70</v>
      </c>
      <c r="G278" s="121" t="str">
        <f t="shared" si="5"/>
        <v>Khá</v>
      </c>
      <c r="H278" s="164"/>
    </row>
    <row r="279" spans="1:8" x14ac:dyDescent="0.25">
      <c r="A279" s="145">
        <v>255</v>
      </c>
      <c r="B279" s="146">
        <v>7</v>
      </c>
      <c r="C279" s="145" t="s">
        <v>2594</v>
      </c>
      <c r="D279" s="145" t="s">
        <v>48</v>
      </c>
      <c r="E279" s="145" t="s">
        <v>14</v>
      </c>
      <c r="F279" s="162">
        <v>75</v>
      </c>
      <c r="G279" s="121" t="str">
        <f t="shared" si="5"/>
        <v>Khá</v>
      </c>
      <c r="H279" s="163"/>
    </row>
    <row r="280" spans="1:8" x14ac:dyDescent="0.25">
      <c r="A280" s="145">
        <v>256</v>
      </c>
      <c r="B280" s="146">
        <v>8</v>
      </c>
      <c r="C280" s="145" t="s">
        <v>2595</v>
      </c>
      <c r="D280" s="145" t="s">
        <v>284</v>
      </c>
      <c r="E280" s="145" t="s">
        <v>14</v>
      </c>
      <c r="F280" s="162">
        <v>71</v>
      </c>
      <c r="G280" s="121" t="str">
        <f t="shared" si="5"/>
        <v>Khá</v>
      </c>
      <c r="H280" s="163"/>
    </row>
    <row r="281" spans="1:8" x14ac:dyDescent="0.25">
      <c r="A281" s="145">
        <v>257</v>
      </c>
      <c r="B281" s="146">
        <v>9</v>
      </c>
      <c r="C281" s="145" t="s">
        <v>2597</v>
      </c>
      <c r="D281" s="145" t="s">
        <v>2598</v>
      </c>
      <c r="E281" s="145" t="s">
        <v>81</v>
      </c>
      <c r="F281" s="162">
        <v>80</v>
      </c>
      <c r="G281" s="121" t="str">
        <f t="shared" si="5"/>
        <v>Tốt</v>
      </c>
      <c r="H281" s="163"/>
    </row>
    <row r="282" spans="1:8" x14ac:dyDescent="0.25">
      <c r="A282" s="145">
        <v>258</v>
      </c>
      <c r="B282" s="146">
        <v>10</v>
      </c>
      <c r="C282" s="145" t="s">
        <v>2599</v>
      </c>
      <c r="D282" s="145" t="s">
        <v>46</v>
      </c>
      <c r="E282" s="145" t="s">
        <v>20</v>
      </c>
      <c r="F282" s="162">
        <v>90</v>
      </c>
      <c r="G282" s="121" t="str">
        <f t="shared" si="5"/>
        <v>Xuất sắc</v>
      </c>
      <c r="H282" s="163"/>
    </row>
    <row r="283" spans="1:8" x14ac:dyDescent="0.25">
      <c r="A283" s="145">
        <v>259</v>
      </c>
      <c r="B283" s="146">
        <v>11</v>
      </c>
      <c r="C283" s="145" t="s">
        <v>2600</v>
      </c>
      <c r="D283" s="145" t="s">
        <v>60</v>
      </c>
      <c r="E283" s="145" t="s">
        <v>124</v>
      </c>
      <c r="F283" s="162">
        <v>92</v>
      </c>
      <c r="G283" s="121" t="str">
        <f t="shared" si="5"/>
        <v>Xuất sắc</v>
      </c>
      <c r="H283" s="163"/>
    </row>
    <row r="284" spans="1:8" x14ac:dyDescent="0.25">
      <c r="A284" s="145">
        <v>260</v>
      </c>
      <c r="B284" s="146">
        <v>12</v>
      </c>
      <c r="C284" s="145" t="s">
        <v>2601</v>
      </c>
      <c r="D284" s="145" t="s">
        <v>2602</v>
      </c>
      <c r="E284" s="145" t="s">
        <v>16</v>
      </c>
      <c r="F284" s="162">
        <v>77</v>
      </c>
      <c r="G284" s="121" t="str">
        <f t="shared" si="5"/>
        <v>Khá</v>
      </c>
      <c r="H284" s="163"/>
    </row>
    <row r="285" spans="1:8" x14ac:dyDescent="0.25">
      <c r="A285" s="145">
        <v>261</v>
      </c>
      <c r="B285" s="146">
        <v>13</v>
      </c>
      <c r="C285" s="145" t="s">
        <v>2603</v>
      </c>
      <c r="D285" s="145" t="s">
        <v>183</v>
      </c>
      <c r="E285" s="145" t="s">
        <v>107</v>
      </c>
      <c r="F285" s="162">
        <v>81</v>
      </c>
      <c r="G285" s="121" t="str">
        <f t="shared" si="5"/>
        <v>Tốt</v>
      </c>
      <c r="H285" s="163"/>
    </row>
    <row r="286" spans="1:8" x14ac:dyDescent="0.25">
      <c r="A286" s="145">
        <v>262</v>
      </c>
      <c r="B286" s="146">
        <v>14</v>
      </c>
      <c r="C286" s="145" t="s">
        <v>2604</v>
      </c>
      <c r="D286" s="145" t="s">
        <v>18</v>
      </c>
      <c r="E286" s="145" t="s">
        <v>280</v>
      </c>
      <c r="F286" s="162">
        <v>70</v>
      </c>
      <c r="G286" s="121" t="str">
        <f t="shared" si="5"/>
        <v>Khá</v>
      </c>
      <c r="H286" s="163"/>
    </row>
    <row r="287" spans="1:8" x14ac:dyDescent="0.25">
      <c r="A287" s="145">
        <v>263</v>
      </c>
      <c r="B287" s="146">
        <v>15</v>
      </c>
      <c r="C287" s="145" t="s">
        <v>2605</v>
      </c>
      <c r="D287" s="145" t="s">
        <v>198</v>
      </c>
      <c r="E287" s="145" t="s">
        <v>8</v>
      </c>
      <c r="F287" s="162">
        <v>87</v>
      </c>
      <c r="G287" s="121" t="str">
        <f t="shared" si="5"/>
        <v>Tốt</v>
      </c>
      <c r="H287" s="163"/>
    </row>
    <row r="288" spans="1:8" x14ac:dyDescent="0.25">
      <c r="A288" s="145">
        <v>264</v>
      </c>
      <c r="B288" s="146">
        <v>16</v>
      </c>
      <c r="C288" s="145" t="s">
        <v>2606</v>
      </c>
      <c r="D288" s="145" t="s">
        <v>2607</v>
      </c>
      <c r="E288" s="145" t="s">
        <v>8</v>
      </c>
      <c r="F288" s="162">
        <v>76</v>
      </c>
      <c r="G288" s="121" t="str">
        <f t="shared" si="5"/>
        <v>Khá</v>
      </c>
      <c r="H288" s="163"/>
    </row>
    <row r="289" spans="1:8" x14ac:dyDescent="0.25">
      <c r="A289" s="145">
        <v>265</v>
      </c>
      <c r="B289" s="146">
        <v>17</v>
      </c>
      <c r="C289" s="145" t="s">
        <v>2608</v>
      </c>
      <c r="D289" s="145" t="s">
        <v>2609</v>
      </c>
      <c r="E289" s="145" t="s">
        <v>8</v>
      </c>
      <c r="F289" s="162">
        <v>80</v>
      </c>
      <c r="G289" s="121" t="str">
        <f t="shared" si="5"/>
        <v>Tốt</v>
      </c>
      <c r="H289" s="163"/>
    </row>
    <row r="290" spans="1:8" x14ac:dyDescent="0.25">
      <c r="A290" s="145">
        <v>266</v>
      </c>
      <c r="B290" s="146">
        <v>18</v>
      </c>
      <c r="C290" s="145" t="s">
        <v>2610</v>
      </c>
      <c r="D290" s="145" t="s">
        <v>1127</v>
      </c>
      <c r="E290" s="145" t="s">
        <v>8</v>
      </c>
      <c r="F290" s="162">
        <v>84</v>
      </c>
      <c r="G290" s="121" t="str">
        <f t="shared" si="5"/>
        <v>Tốt</v>
      </c>
      <c r="H290" s="146"/>
    </row>
    <row r="291" spans="1:8" x14ac:dyDescent="0.25">
      <c r="A291" s="145">
        <v>267</v>
      </c>
      <c r="B291" s="146">
        <v>19</v>
      </c>
      <c r="C291" s="145" t="s">
        <v>2611</v>
      </c>
      <c r="D291" s="145" t="s">
        <v>143</v>
      </c>
      <c r="E291" s="145" t="s">
        <v>111</v>
      </c>
      <c r="F291" s="162">
        <v>83</v>
      </c>
      <c r="G291" s="121" t="str">
        <f t="shared" si="5"/>
        <v>Tốt</v>
      </c>
      <c r="H291" s="146"/>
    </row>
    <row r="292" spans="1:8" x14ac:dyDescent="0.25">
      <c r="A292" s="145">
        <v>268</v>
      </c>
      <c r="B292" s="146">
        <v>20</v>
      </c>
      <c r="C292" s="145" t="s">
        <v>2612</v>
      </c>
      <c r="D292" s="145" t="s">
        <v>1299</v>
      </c>
      <c r="E292" s="145" t="s">
        <v>111</v>
      </c>
      <c r="F292" s="162">
        <v>82</v>
      </c>
      <c r="G292" s="121" t="str">
        <f t="shared" si="5"/>
        <v>Tốt</v>
      </c>
      <c r="H292" s="146"/>
    </row>
    <row r="293" spans="1:8" x14ac:dyDescent="0.25">
      <c r="A293" s="145">
        <v>269</v>
      </c>
      <c r="B293" s="146">
        <v>21</v>
      </c>
      <c r="C293" s="145" t="s">
        <v>2613</v>
      </c>
      <c r="D293" s="145" t="s">
        <v>2614</v>
      </c>
      <c r="E293" s="145" t="s">
        <v>25</v>
      </c>
      <c r="F293" s="162">
        <v>65</v>
      </c>
      <c r="G293" s="121" t="str">
        <f t="shared" si="5"/>
        <v>Khá</v>
      </c>
      <c r="H293" s="146"/>
    </row>
    <row r="294" spans="1:8" x14ac:dyDescent="0.25">
      <c r="A294" s="145">
        <v>270</v>
      </c>
      <c r="B294" s="146">
        <v>22</v>
      </c>
      <c r="C294" s="145" t="s">
        <v>2615</v>
      </c>
      <c r="D294" s="145" t="s">
        <v>1559</v>
      </c>
      <c r="E294" s="145" t="s">
        <v>299</v>
      </c>
      <c r="F294" s="162">
        <v>90</v>
      </c>
      <c r="G294" s="121" t="str">
        <f t="shared" si="5"/>
        <v>Xuất sắc</v>
      </c>
      <c r="H294" s="146"/>
    </row>
    <row r="295" spans="1:8" x14ac:dyDescent="0.25">
      <c r="A295" s="145">
        <v>271</v>
      </c>
      <c r="B295" s="146">
        <v>23</v>
      </c>
      <c r="C295" s="145" t="s">
        <v>2616</v>
      </c>
      <c r="D295" s="145" t="s">
        <v>2617</v>
      </c>
      <c r="E295" s="145" t="s">
        <v>130</v>
      </c>
      <c r="F295" s="162">
        <v>80</v>
      </c>
      <c r="G295" s="121" t="str">
        <f t="shared" si="5"/>
        <v>Tốt</v>
      </c>
      <c r="H295" s="146"/>
    </row>
    <row r="296" spans="1:8" x14ac:dyDescent="0.25">
      <c r="A296" s="145">
        <v>272</v>
      </c>
      <c r="B296" s="146">
        <v>24</v>
      </c>
      <c r="C296" s="145" t="s">
        <v>2618</v>
      </c>
      <c r="D296" s="145" t="s">
        <v>1743</v>
      </c>
      <c r="E296" s="145" t="s">
        <v>201</v>
      </c>
      <c r="F296" s="162">
        <v>71</v>
      </c>
      <c r="G296" s="121" t="str">
        <f t="shared" si="5"/>
        <v>Khá</v>
      </c>
      <c r="H296" s="146"/>
    </row>
    <row r="297" spans="1:8" x14ac:dyDescent="0.25">
      <c r="A297" s="145">
        <v>273</v>
      </c>
      <c r="B297" s="146">
        <v>25</v>
      </c>
      <c r="C297" s="145" t="s">
        <v>2619</v>
      </c>
      <c r="D297" s="145" t="s">
        <v>52</v>
      </c>
      <c r="E297" s="145" t="s">
        <v>11</v>
      </c>
      <c r="F297" s="162">
        <v>80</v>
      </c>
      <c r="G297" s="121" t="str">
        <f t="shared" si="5"/>
        <v>Tốt</v>
      </c>
      <c r="H297" s="146"/>
    </row>
    <row r="298" spans="1:8" x14ac:dyDescent="0.25">
      <c r="A298" s="145">
        <v>274</v>
      </c>
      <c r="B298" s="146">
        <v>26</v>
      </c>
      <c r="C298" s="145" t="s">
        <v>2620</v>
      </c>
      <c r="D298" s="145" t="s">
        <v>253</v>
      </c>
      <c r="E298" s="145" t="s">
        <v>11</v>
      </c>
      <c r="F298" s="162">
        <v>83</v>
      </c>
      <c r="G298" s="121" t="str">
        <f t="shared" si="5"/>
        <v>Tốt</v>
      </c>
      <c r="H298" s="148"/>
    </row>
    <row r="299" spans="1:8" x14ac:dyDescent="0.25">
      <c r="A299" s="145">
        <v>275</v>
      </c>
      <c r="B299" s="146">
        <v>27</v>
      </c>
      <c r="C299" s="145" t="s">
        <v>2621</v>
      </c>
      <c r="D299" s="145" t="s">
        <v>112</v>
      </c>
      <c r="E299" s="145" t="s">
        <v>88</v>
      </c>
      <c r="F299" s="162">
        <v>80</v>
      </c>
      <c r="G299" s="121" t="str">
        <f t="shared" si="5"/>
        <v>Tốt</v>
      </c>
      <c r="H299" s="146"/>
    </row>
    <row r="300" spans="1:8" x14ac:dyDescent="0.25">
      <c r="A300" s="145">
        <v>276</v>
      </c>
      <c r="B300" s="146">
        <v>28</v>
      </c>
      <c r="C300" s="145" t="s">
        <v>2622</v>
      </c>
      <c r="D300" s="145" t="s">
        <v>2623</v>
      </c>
      <c r="E300" s="145" t="s">
        <v>408</v>
      </c>
      <c r="F300" s="165">
        <v>71</v>
      </c>
      <c r="G300" s="121" t="str">
        <f t="shared" si="5"/>
        <v>Khá</v>
      </c>
      <c r="H300" s="146"/>
    </row>
    <row r="301" spans="1:8" x14ac:dyDescent="0.25">
      <c r="A301" s="145">
        <v>277</v>
      </c>
      <c r="B301" s="146">
        <v>29</v>
      </c>
      <c r="C301" s="145" t="s">
        <v>2624</v>
      </c>
      <c r="D301" s="145" t="s">
        <v>2189</v>
      </c>
      <c r="E301" s="145" t="s">
        <v>483</v>
      </c>
      <c r="F301" s="165">
        <v>76</v>
      </c>
      <c r="G301" s="121" t="str">
        <f t="shared" si="5"/>
        <v>Khá</v>
      </c>
      <c r="H301" s="146"/>
    </row>
    <row r="302" spans="1:8" x14ac:dyDescent="0.25">
      <c r="A302" s="145">
        <v>278</v>
      </c>
      <c r="B302" s="146">
        <v>30</v>
      </c>
      <c r="C302" s="145" t="s">
        <v>2625</v>
      </c>
      <c r="D302" s="145" t="s">
        <v>18</v>
      </c>
      <c r="E302" s="145" t="s">
        <v>64</v>
      </c>
      <c r="F302" s="165">
        <v>83</v>
      </c>
      <c r="G302" s="121" t="str">
        <f t="shared" si="5"/>
        <v>Tốt</v>
      </c>
      <c r="H302" s="163"/>
    </row>
    <row r="303" spans="1:8" x14ac:dyDescent="0.25">
      <c r="A303" s="145">
        <v>279</v>
      </c>
      <c r="B303" s="146">
        <v>31</v>
      </c>
      <c r="C303" s="145" t="s">
        <v>2626</v>
      </c>
      <c r="D303" s="145" t="s">
        <v>295</v>
      </c>
      <c r="E303" s="145" t="s">
        <v>64</v>
      </c>
      <c r="F303" s="165">
        <v>90</v>
      </c>
      <c r="G303" s="121" t="str">
        <f t="shared" si="5"/>
        <v>Xuất sắc</v>
      </c>
      <c r="H303" s="163"/>
    </row>
    <row r="304" spans="1:8" x14ac:dyDescent="0.25">
      <c r="A304" s="145">
        <v>280</v>
      </c>
      <c r="B304" s="146">
        <v>32</v>
      </c>
      <c r="C304" s="145" t="s">
        <v>2627</v>
      </c>
      <c r="D304" s="145" t="s">
        <v>68</v>
      </c>
      <c r="E304" s="145" t="s">
        <v>184</v>
      </c>
      <c r="F304" s="165">
        <v>81</v>
      </c>
      <c r="G304" s="121" t="str">
        <f t="shared" si="5"/>
        <v>Tốt</v>
      </c>
      <c r="H304" s="146"/>
    </row>
    <row r="305" spans="1:8" x14ac:dyDescent="0.25">
      <c r="A305" s="145">
        <v>281</v>
      </c>
      <c r="B305" s="146">
        <v>33</v>
      </c>
      <c r="C305" s="145" t="s">
        <v>2628</v>
      </c>
      <c r="D305" s="145" t="s">
        <v>55</v>
      </c>
      <c r="E305" s="145" t="s">
        <v>5</v>
      </c>
      <c r="F305" s="165">
        <v>91</v>
      </c>
      <c r="G305" s="121" t="str">
        <f t="shared" si="5"/>
        <v>Xuất sắc</v>
      </c>
      <c r="H305" s="146"/>
    </row>
    <row r="306" spans="1:8" x14ac:dyDescent="0.25">
      <c r="A306" s="145">
        <v>282</v>
      </c>
      <c r="B306" s="146">
        <v>34</v>
      </c>
      <c r="C306" s="145" t="s">
        <v>2629</v>
      </c>
      <c r="D306" s="145" t="s">
        <v>2630</v>
      </c>
      <c r="E306" s="145" t="s">
        <v>23</v>
      </c>
      <c r="F306" s="165">
        <v>90</v>
      </c>
      <c r="G306" s="121" t="str">
        <f t="shared" si="5"/>
        <v>Xuất sắc</v>
      </c>
      <c r="H306" s="148"/>
    </row>
    <row r="307" spans="1:8" x14ac:dyDescent="0.25">
      <c r="A307" s="145">
        <v>283</v>
      </c>
      <c r="B307" s="146">
        <v>35</v>
      </c>
      <c r="C307" s="145" t="s">
        <v>2631</v>
      </c>
      <c r="D307" s="145" t="s">
        <v>129</v>
      </c>
      <c r="E307" s="145" t="s">
        <v>67</v>
      </c>
      <c r="F307" s="165">
        <v>60</v>
      </c>
      <c r="G307" s="121" t="str">
        <f t="shared" si="5"/>
        <v>Trung Bình</v>
      </c>
      <c r="H307" s="163" t="s">
        <v>123</v>
      </c>
    </row>
    <row r="308" spans="1:8" x14ac:dyDescent="0.25">
      <c r="A308" s="145">
        <v>284</v>
      </c>
      <c r="B308" s="146">
        <v>36</v>
      </c>
      <c r="C308" s="145" t="s">
        <v>2632</v>
      </c>
      <c r="D308" s="145" t="s">
        <v>2633</v>
      </c>
      <c r="E308" s="145" t="s">
        <v>12</v>
      </c>
      <c r="F308" s="165">
        <v>75</v>
      </c>
      <c r="G308" s="121" t="str">
        <f t="shared" si="5"/>
        <v>Khá</v>
      </c>
      <c r="H308" s="146"/>
    </row>
    <row r="309" spans="1:8" x14ac:dyDescent="0.25">
      <c r="A309" s="145">
        <v>285</v>
      </c>
      <c r="B309" s="146">
        <v>37</v>
      </c>
      <c r="C309" s="145" t="s">
        <v>2634</v>
      </c>
      <c r="D309" s="145" t="s">
        <v>442</v>
      </c>
      <c r="E309" s="145" t="s">
        <v>12</v>
      </c>
      <c r="F309" s="162">
        <v>75</v>
      </c>
      <c r="G309" s="121" t="str">
        <f t="shared" si="5"/>
        <v>Khá</v>
      </c>
      <c r="H309" s="146"/>
    </row>
    <row r="310" spans="1:8" x14ac:dyDescent="0.25">
      <c r="A310" s="145">
        <v>286</v>
      </c>
      <c r="B310" s="146">
        <v>38</v>
      </c>
      <c r="C310" s="145" t="s">
        <v>2635</v>
      </c>
      <c r="D310" s="145" t="s">
        <v>2636</v>
      </c>
      <c r="E310" s="145" t="s">
        <v>12</v>
      </c>
      <c r="F310" s="162">
        <v>69</v>
      </c>
      <c r="G310" s="121" t="str">
        <f t="shared" si="5"/>
        <v>Khá</v>
      </c>
      <c r="H310" s="146"/>
    </row>
    <row r="311" spans="1:8" x14ac:dyDescent="0.25">
      <c r="A311" s="145">
        <v>287</v>
      </c>
      <c r="B311" s="146">
        <v>39</v>
      </c>
      <c r="C311" s="145" t="s">
        <v>2637</v>
      </c>
      <c r="D311" s="145" t="s">
        <v>401</v>
      </c>
      <c r="E311" s="145" t="s">
        <v>393</v>
      </c>
      <c r="F311" s="165">
        <v>70</v>
      </c>
      <c r="G311" s="121" t="str">
        <f t="shared" si="5"/>
        <v>Khá</v>
      </c>
      <c r="H311" s="163"/>
    </row>
    <row r="312" spans="1:8" x14ac:dyDescent="0.25">
      <c r="A312" s="145">
        <v>288</v>
      </c>
      <c r="B312" s="146">
        <v>40</v>
      </c>
      <c r="C312" s="145" t="s">
        <v>2638</v>
      </c>
      <c r="D312" s="145" t="s">
        <v>423</v>
      </c>
      <c r="E312" s="145" t="s">
        <v>159</v>
      </c>
      <c r="F312" s="165">
        <v>68</v>
      </c>
      <c r="G312" s="121" t="str">
        <f t="shared" si="5"/>
        <v>Khá</v>
      </c>
      <c r="H312" s="146"/>
    </row>
    <row r="313" spans="1:8" x14ac:dyDescent="0.25">
      <c r="A313" s="145">
        <v>289</v>
      </c>
      <c r="B313" s="146">
        <v>41</v>
      </c>
      <c r="C313" s="145" t="s">
        <v>2639</v>
      </c>
      <c r="D313" s="145" t="s">
        <v>222</v>
      </c>
      <c r="E313" s="145" t="s">
        <v>176</v>
      </c>
      <c r="F313" s="165">
        <v>59</v>
      </c>
      <c r="G313" s="121" t="str">
        <f t="shared" si="5"/>
        <v>Trung Bình</v>
      </c>
      <c r="H313" s="163" t="s">
        <v>123</v>
      </c>
    </row>
    <row r="314" spans="1:8" x14ac:dyDescent="0.25">
      <c r="A314" s="145">
        <v>290</v>
      </c>
      <c r="B314" s="146">
        <v>42</v>
      </c>
      <c r="C314" s="145" t="s">
        <v>2640</v>
      </c>
      <c r="D314" s="145" t="s">
        <v>46</v>
      </c>
      <c r="E314" s="145" t="s">
        <v>537</v>
      </c>
      <c r="F314" s="165">
        <v>76</v>
      </c>
      <c r="G314" s="121" t="str">
        <f t="shared" si="5"/>
        <v>Khá</v>
      </c>
      <c r="H314" s="146"/>
    </row>
    <row r="315" spans="1:8" x14ac:dyDescent="0.25">
      <c r="A315" s="145">
        <v>291</v>
      </c>
      <c r="B315" s="146">
        <v>43</v>
      </c>
      <c r="C315" s="145" t="s">
        <v>2641</v>
      </c>
      <c r="D315" s="145" t="s">
        <v>2642</v>
      </c>
      <c r="E315" s="145" t="s">
        <v>460</v>
      </c>
      <c r="F315" s="162">
        <v>35</v>
      </c>
      <c r="G315" s="121" t="str">
        <f>IF(F315&gt;89, "Xuất sắc",IF(F315&gt;79, "Tốt",IF(F315&gt;64,"Khá",IF(F315&gt;49,"Trung Bình",IF(F315&gt;34,"Yếu","Kém")))))</f>
        <v>Yếu</v>
      </c>
      <c r="H315" s="163" t="s">
        <v>73</v>
      </c>
    </row>
    <row r="316" spans="1:8" x14ac:dyDescent="0.25">
      <c r="A316" s="145">
        <v>292</v>
      </c>
      <c r="B316" s="146">
        <v>44</v>
      </c>
      <c r="C316" s="145" t="s">
        <v>2643</v>
      </c>
      <c r="D316" s="145" t="s">
        <v>441</v>
      </c>
      <c r="E316" s="145" t="s">
        <v>2644</v>
      </c>
      <c r="F316" s="165">
        <v>71</v>
      </c>
      <c r="G316" s="121" t="str">
        <f t="shared" si="5"/>
        <v>Khá</v>
      </c>
      <c r="H316" s="163"/>
    </row>
    <row r="317" spans="1:8" x14ac:dyDescent="0.25">
      <c r="A317" s="8"/>
      <c r="B317" s="8"/>
      <c r="C317" s="75"/>
      <c r="D317" s="8"/>
      <c r="E317" s="116"/>
      <c r="F317" s="75"/>
      <c r="G317" s="8"/>
      <c r="H317" s="56"/>
    </row>
    <row r="318" spans="1:8" x14ac:dyDescent="0.25">
      <c r="A318" s="8"/>
      <c r="B318" s="8"/>
      <c r="C318" s="166" t="s">
        <v>2220</v>
      </c>
      <c r="D318" s="167" t="s">
        <v>2221</v>
      </c>
      <c r="E318" s="116"/>
      <c r="F318" s="75"/>
      <c r="G318" s="8"/>
      <c r="H318" s="56"/>
    </row>
    <row r="319" spans="1:8" x14ac:dyDescent="0.25">
      <c r="A319" s="8"/>
      <c r="B319" s="8"/>
      <c r="C319" s="168" t="s">
        <v>77</v>
      </c>
      <c r="D319" s="5">
        <v>54</v>
      </c>
      <c r="E319" s="75"/>
      <c r="F319" s="75"/>
      <c r="G319" s="8"/>
      <c r="H319" s="56"/>
    </row>
    <row r="320" spans="1:8" x14ac:dyDescent="0.25">
      <c r="A320" s="8"/>
      <c r="B320" s="8"/>
      <c r="C320" s="169" t="s">
        <v>31</v>
      </c>
      <c r="D320" s="5">
        <v>79</v>
      </c>
      <c r="E320" s="116"/>
      <c r="F320" s="75"/>
      <c r="G320" s="8"/>
      <c r="H320" s="56"/>
    </row>
    <row r="321" spans="1:8" x14ac:dyDescent="0.25">
      <c r="A321" s="8"/>
      <c r="B321" s="8"/>
      <c r="C321" s="169" t="s">
        <v>72</v>
      </c>
      <c r="D321" s="5">
        <v>91</v>
      </c>
      <c r="E321" s="116"/>
      <c r="F321" s="75"/>
      <c r="G321" s="8"/>
      <c r="H321" s="56"/>
    </row>
    <row r="322" spans="1:8" x14ac:dyDescent="0.25">
      <c r="A322" s="8"/>
      <c r="B322" s="8"/>
      <c r="C322" s="168" t="s">
        <v>105</v>
      </c>
      <c r="D322" s="5">
        <v>45</v>
      </c>
      <c r="E322" s="75"/>
      <c r="F322" s="75"/>
      <c r="G322" s="75"/>
      <c r="H322" s="56"/>
    </row>
    <row r="323" spans="1:8" x14ac:dyDescent="0.25">
      <c r="A323" s="8"/>
      <c r="B323" s="8"/>
      <c r="C323" s="169" t="s">
        <v>101</v>
      </c>
      <c r="D323" s="5">
        <v>2</v>
      </c>
      <c r="E323" s="116"/>
      <c r="F323" s="75"/>
      <c r="G323" s="8"/>
      <c r="H323" s="56"/>
    </row>
    <row r="324" spans="1:8" x14ac:dyDescent="0.25">
      <c r="A324" s="8"/>
      <c r="B324" s="8"/>
      <c r="C324" s="169" t="s">
        <v>395</v>
      </c>
      <c r="D324" s="5">
        <v>17</v>
      </c>
      <c r="E324" s="116"/>
      <c r="F324" s="75"/>
      <c r="G324" s="8"/>
      <c r="H324" s="56"/>
    </row>
    <row r="325" spans="1:8" ht="31.5" x14ac:dyDescent="0.25">
      <c r="A325" s="8"/>
      <c r="B325" s="8"/>
      <c r="C325" s="187" t="s">
        <v>5396</v>
      </c>
      <c r="D325" s="5">
        <v>1</v>
      </c>
      <c r="E325" s="116"/>
      <c r="F325" s="75"/>
      <c r="G325" s="8"/>
      <c r="H325" s="56"/>
    </row>
    <row r="326" spans="1:8" x14ac:dyDescent="0.25">
      <c r="A326" s="8"/>
      <c r="B326" s="8"/>
      <c r="C326" s="169" t="s">
        <v>583</v>
      </c>
      <c r="D326" s="5">
        <v>3</v>
      </c>
      <c r="E326" s="116"/>
      <c r="F326" s="75"/>
      <c r="G326" s="8"/>
      <c r="H326" s="56"/>
    </row>
    <row r="327" spans="1:8" x14ac:dyDescent="0.25">
      <c r="A327" s="8"/>
      <c r="B327" s="8"/>
      <c r="C327" s="170" t="s">
        <v>2222</v>
      </c>
      <c r="D327" s="171">
        <f>SUM(D319:D326)</f>
        <v>292</v>
      </c>
      <c r="E327" s="116"/>
      <c r="F327" s="75"/>
      <c r="G327" s="8"/>
      <c r="H327" s="56"/>
    </row>
  </sheetData>
  <mergeCells count="9">
    <mergeCell ref="A1:D1"/>
    <mergeCell ref="A2:D2"/>
    <mergeCell ref="E1:H1"/>
    <mergeCell ref="E2:H2"/>
    <mergeCell ref="A10:H10"/>
    <mergeCell ref="A5:G5"/>
    <mergeCell ref="A7:G7"/>
    <mergeCell ref="A8:G8"/>
    <mergeCell ref="A6:G6"/>
  </mergeCells>
  <phoneticPr fontId="0" type="noConversion"/>
  <pageMargins left="0.55118110236220497" right="0.35433070866141703" top="0.59055118110236204" bottom="0.59055118110236204" header="0.511811023622047" footer="0.511811023622047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1"/>
  <sheetViews>
    <sheetView workbookViewId="0">
      <selection activeCell="F469" sqref="F469"/>
    </sheetView>
  </sheetViews>
  <sheetFormatPr defaultRowHeight="15.75" x14ac:dyDescent="0.25"/>
  <cols>
    <col min="1" max="1" width="4.75" style="67" customWidth="1"/>
    <col min="2" max="2" width="5.125" style="67" customWidth="1"/>
    <col min="3" max="3" width="18.25" style="1" customWidth="1"/>
    <col min="4" max="4" width="16.375" style="1" customWidth="1"/>
    <col min="5" max="5" width="9.75" style="67" customWidth="1"/>
    <col min="6" max="6" width="8.5" style="67" customWidth="1"/>
    <col min="7" max="7" width="11.5" style="67" customWidth="1"/>
    <col min="8" max="8" width="13.375" style="1" customWidth="1"/>
    <col min="9" max="16384" width="9" style="1"/>
  </cols>
  <sheetData>
    <row r="1" spans="1:8" s="7" customFormat="1" x14ac:dyDescent="0.25">
      <c r="A1" s="490" t="s">
        <v>1</v>
      </c>
      <c r="B1" s="490"/>
      <c r="C1" s="490"/>
      <c r="D1" s="490"/>
      <c r="E1" s="2" t="s">
        <v>2</v>
      </c>
      <c r="F1" s="61"/>
      <c r="G1" s="62"/>
    </row>
    <row r="2" spans="1:8" s="7" customFormat="1" x14ac:dyDescent="0.25">
      <c r="A2" s="494" t="s">
        <v>3</v>
      </c>
      <c r="B2" s="494"/>
      <c r="C2" s="494"/>
      <c r="D2" s="494"/>
      <c r="F2" s="32" t="s">
        <v>463</v>
      </c>
      <c r="G2" s="32"/>
    </row>
    <row r="3" spans="1:8" s="7" customFormat="1" x14ac:dyDescent="0.25">
      <c r="A3" s="61"/>
      <c r="B3" s="61"/>
      <c r="C3" s="61"/>
      <c r="D3" s="2"/>
      <c r="E3" s="62"/>
      <c r="F3" s="62"/>
      <c r="G3" s="62"/>
    </row>
    <row r="4" spans="1:8" s="7" customFormat="1" x14ac:dyDescent="0.25">
      <c r="A4" s="62"/>
      <c r="B4" s="62" t="s">
        <v>396</v>
      </c>
      <c r="E4" s="62"/>
      <c r="F4" s="62"/>
      <c r="G4" s="62"/>
    </row>
    <row r="5" spans="1:8" s="7" customFormat="1" ht="18.75" x14ac:dyDescent="0.3">
      <c r="A5" s="499" t="s">
        <v>2223</v>
      </c>
      <c r="B5" s="499"/>
      <c r="C5" s="499"/>
      <c r="D5" s="499"/>
      <c r="E5" s="499"/>
      <c r="F5" s="499"/>
      <c r="G5" s="499"/>
    </row>
    <row r="6" spans="1:8" s="7" customFormat="1" ht="18.75" x14ac:dyDescent="0.3">
      <c r="A6" s="499" t="s">
        <v>462</v>
      </c>
      <c r="B6" s="499"/>
      <c r="C6" s="499"/>
      <c r="D6" s="499"/>
      <c r="E6" s="499"/>
      <c r="F6" s="499"/>
      <c r="G6" s="499"/>
    </row>
    <row r="7" spans="1:8" s="7" customFormat="1" x14ac:dyDescent="0.25">
      <c r="A7" s="500" t="s">
        <v>5354</v>
      </c>
      <c r="B7" s="500"/>
      <c r="C7" s="500"/>
      <c r="D7" s="500"/>
      <c r="E7" s="500"/>
      <c r="F7" s="500"/>
      <c r="G7" s="500"/>
    </row>
    <row r="8" spans="1:8" s="7" customFormat="1" ht="23.25" customHeight="1" x14ac:dyDescent="0.25">
      <c r="A8" s="491" t="s">
        <v>5355</v>
      </c>
      <c r="B8" s="491"/>
      <c r="C8" s="491"/>
      <c r="D8" s="491"/>
      <c r="E8" s="491"/>
      <c r="F8" s="491"/>
      <c r="G8" s="491"/>
    </row>
    <row r="9" spans="1:8" s="7" customFormat="1" x14ac:dyDescent="0.25">
      <c r="A9" s="503" t="s">
        <v>5356</v>
      </c>
      <c r="B9" s="503"/>
      <c r="C9" s="503"/>
      <c r="D9" s="503"/>
      <c r="E9" s="503"/>
      <c r="F9" s="503"/>
      <c r="G9" s="503"/>
      <c r="H9" s="503"/>
    </row>
    <row r="10" spans="1:8" s="7" customFormat="1" ht="47.25" x14ac:dyDescent="0.25">
      <c r="A10" s="91" t="s">
        <v>117</v>
      </c>
      <c r="B10" s="91" t="s">
        <v>117</v>
      </c>
      <c r="C10" s="193" t="s">
        <v>32</v>
      </c>
      <c r="D10" s="193" t="s">
        <v>33</v>
      </c>
      <c r="E10" s="194" t="s">
        <v>162</v>
      </c>
      <c r="F10" s="92" t="s">
        <v>581</v>
      </c>
      <c r="G10" s="29" t="s">
        <v>4</v>
      </c>
      <c r="H10" s="29" t="s">
        <v>0</v>
      </c>
    </row>
    <row r="11" spans="1:8" s="7" customFormat="1" x14ac:dyDescent="0.25">
      <c r="A11" s="504" t="s">
        <v>5397</v>
      </c>
      <c r="B11" s="505"/>
      <c r="C11" s="506"/>
      <c r="D11" s="195"/>
      <c r="E11" s="196"/>
      <c r="F11" s="197"/>
      <c r="G11" s="20"/>
      <c r="H11" s="198"/>
    </row>
    <row r="12" spans="1:8" s="7" customFormat="1" x14ac:dyDescent="0.25">
      <c r="A12" s="33">
        <v>1</v>
      </c>
      <c r="B12" s="199">
        <v>1</v>
      </c>
      <c r="C12" s="93" t="s">
        <v>2684</v>
      </c>
      <c r="D12" s="76" t="s">
        <v>2685</v>
      </c>
      <c r="E12" s="77" t="s">
        <v>34</v>
      </c>
      <c r="F12" s="146">
        <v>0</v>
      </c>
      <c r="G12" s="198" t="str">
        <f t="shared" ref="G12:G43" si="0">IF(F12&lt;30,"Kém",IF(F12&lt;50,"Yếu",IF(F12&lt;70,"Trung bình",IF(F12&lt;80,"Khá",IF(F12&lt;90,"Tốt","Xuất sắc")))))</f>
        <v>Kém</v>
      </c>
      <c r="H12" s="198" t="s">
        <v>73</v>
      </c>
    </row>
    <row r="13" spans="1:8" s="7" customFormat="1" x14ac:dyDescent="0.25">
      <c r="A13" s="33">
        <v>2</v>
      </c>
      <c r="B13" s="199">
        <v>2</v>
      </c>
      <c r="C13" s="211" t="s">
        <v>2686</v>
      </c>
      <c r="D13" s="76" t="s">
        <v>74</v>
      </c>
      <c r="E13" s="77" t="s">
        <v>34</v>
      </c>
      <c r="F13" s="146">
        <v>93</v>
      </c>
      <c r="G13" s="198" t="str">
        <f t="shared" si="0"/>
        <v>Xuất sắc</v>
      </c>
      <c r="H13" s="198"/>
    </row>
    <row r="14" spans="1:8" s="7" customFormat="1" x14ac:dyDescent="0.25">
      <c r="A14" s="33">
        <v>3</v>
      </c>
      <c r="B14" s="199">
        <v>3</v>
      </c>
      <c r="C14" s="211" t="s">
        <v>2687</v>
      </c>
      <c r="D14" s="76" t="s">
        <v>83</v>
      </c>
      <c r="E14" s="77" t="s">
        <v>37</v>
      </c>
      <c r="F14" s="146">
        <v>60</v>
      </c>
      <c r="G14" s="198" t="str">
        <f t="shared" si="0"/>
        <v>Trung bình</v>
      </c>
      <c r="H14" s="198" t="s">
        <v>73</v>
      </c>
    </row>
    <row r="15" spans="1:8" s="7" customFormat="1" x14ac:dyDescent="0.25">
      <c r="A15" s="33">
        <v>4</v>
      </c>
      <c r="B15" s="199">
        <v>4</v>
      </c>
      <c r="C15" s="211" t="s">
        <v>2688</v>
      </c>
      <c r="D15" s="76" t="s">
        <v>2689</v>
      </c>
      <c r="E15" s="77" t="s">
        <v>6</v>
      </c>
      <c r="F15" s="146">
        <v>60</v>
      </c>
      <c r="G15" s="198" t="str">
        <f t="shared" si="0"/>
        <v>Trung bình</v>
      </c>
      <c r="H15" s="198" t="s">
        <v>73</v>
      </c>
    </row>
    <row r="16" spans="1:8" s="7" customFormat="1" x14ac:dyDescent="0.25">
      <c r="A16" s="33">
        <v>5</v>
      </c>
      <c r="B16" s="199">
        <v>5</v>
      </c>
      <c r="C16" s="211" t="s">
        <v>2690</v>
      </c>
      <c r="D16" s="76" t="s">
        <v>2691</v>
      </c>
      <c r="E16" s="77" t="s">
        <v>277</v>
      </c>
      <c r="F16" s="146">
        <v>95</v>
      </c>
      <c r="G16" s="198" t="str">
        <f t="shared" si="0"/>
        <v>Xuất sắc</v>
      </c>
      <c r="H16" s="198"/>
    </row>
    <row r="17" spans="1:8" s="7" customFormat="1" x14ac:dyDescent="0.25">
      <c r="A17" s="33">
        <v>6</v>
      </c>
      <c r="B17" s="199">
        <v>6</v>
      </c>
      <c r="C17" s="211" t="s">
        <v>2692</v>
      </c>
      <c r="D17" s="76" t="s">
        <v>498</v>
      </c>
      <c r="E17" s="77" t="s">
        <v>278</v>
      </c>
      <c r="F17" s="146">
        <v>60</v>
      </c>
      <c r="G17" s="198" t="str">
        <f t="shared" si="0"/>
        <v>Trung bình</v>
      </c>
      <c r="H17" s="198" t="s">
        <v>73</v>
      </c>
    </row>
    <row r="18" spans="1:8" s="7" customFormat="1" x14ac:dyDescent="0.25">
      <c r="A18" s="33">
        <v>7</v>
      </c>
      <c r="B18" s="199">
        <v>7</v>
      </c>
      <c r="C18" s="211" t="s">
        <v>2693</v>
      </c>
      <c r="D18" s="76" t="s">
        <v>143</v>
      </c>
      <c r="E18" s="77" t="s">
        <v>39</v>
      </c>
      <c r="F18" s="146">
        <v>85</v>
      </c>
      <c r="G18" s="198" t="str">
        <f t="shared" si="0"/>
        <v>Tốt</v>
      </c>
      <c r="H18" s="198"/>
    </row>
    <row r="19" spans="1:8" s="7" customFormat="1" x14ac:dyDescent="0.25">
      <c r="A19" s="33">
        <v>8</v>
      </c>
      <c r="B19" s="199">
        <v>8</v>
      </c>
      <c r="C19" s="211" t="s">
        <v>2694</v>
      </c>
      <c r="D19" s="76" t="s">
        <v>1540</v>
      </c>
      <c r="E19" s="77" t="s">
        <v>27</v>
      </c>
      <c r="F19" s="146">
        <v>85</v>
      </c>
      <c r="G19" s="198" t="str">
        <f t="shared" si="0"/>
        <v>Tốt</v>
      </c>
      <c r="H19" s="198"/>
    </row>
    <row r="20" spans="1:8" s="7" customFormat="1" x14ac:dyDescent="0.25">
      <c r="A20" s="33">
        <v>9</v>
      </c>
      <c r="B20" s="199">
        <v>9</v>
      </c>
      <c r="C20" s="211" t="s">
        <v>2695</v>
      </c>
      <c r="D20" s="76" t="s">
        <v>236</v>
      </c>
      <c r="E20" s="77" t="s">
        <v>27</v>
      </c>
      <c r="F20" s="146">
        <v>92</v>
      </c>
      <c r="G20" s="198" t="str">
        <f t="shared" si="0"/>
        <v>Xuất sắc</v>
      </c>
      <c r="H20" s="198"/>
    </row>
    <row r="21" spans="1:8" s="7" customFormat="1" x14ac:dyDescent="0.25">
      <c r="A21" s="33">
        <v>10</v>
      </c>
      <c r="B21" s="199">
        <v>10</v>
      </c>
      <c r="C21" s="211" t="s">
        <v>2696</v>
      </c>
      <c r="D21" s="76" t="s">
        <v>59</v>
      </c>
      <c r="E21" s="77" t="s">
        <v>41</v>
      </c>
      <c r="F21" s="146">
        <v>85</v>
      </c>
      <c r="G21" s="198" t="str">
        <f t="shared" si="0"/>
        <v>Tốt</v>
      </c>
      <c r="H21" s="198"/>
    </row>
    <row r="22" spans="1:8" s="7" customFormat="1" x14ac:dyDescent="0.25">
      <c r="A22" s="33">
        <v>11</v>
      </c>
      <c r="B22" s="199">
        <v>11</v>
      </c>
      <c r="C22" s="211" t="s">
        <v>2698</v>
      </c>
      <c r="D22" s="76" t="s">
        <v>52</v>
      </c>
      <c r="E22" s="77" t="s">
        <v>14</v>
      </c>
      <c r="F22" s="146">
        <v>82</v>
      </c>
      <c r="G22" s="198" t="str">
        <f t="shared" si="0"/>
        <v>Tốt</v>
      </c>
      <c r="H22" s="198"/>
    </row>
    <row r="23" spans="1:8" s="7" customFormat="1" x14ac:dyDescent="0.25">
      <c r="A23" s="33">
        <v>12</v>
      </c>
      <c r="B23" s="199">
        <v>12</v>
      </c>
      <c r="C23" s="211" t="s">
        <v>2699</v>
      </c>
      <c r="D23" s="76" t="s">
        <v>131</v>
      </c>
      <c r="E23" s="77" t="s">
        <v>14</v>
      </c>
      <c r="F23" s="146">
        <v>82</v>
      </c>
      <c r="G23" s="198" t="str">
        <f t="shared" si="0"/>
        <v>Tốt</v>
      </c>
      <c r="H23" s="198"/>
    </row>
    <row r="24" spans="1:8" s="7" customFormat="1" x14ac:dyDescent="0.25">
      <c r="A24" s="33">
        <v>13</v>
      </c>
      <c r="B24" s="199">
        <v>13</v>
      </c>
      <c r="C24" s="211" t="s">
        <v>2700</v>
      </c>
      <c r="D24" s="76" t="s">
        <v>1572</v>
      </c>
      <c r="E24" s="77" t="s">
        <v>43</v>
      </c>
      <c r="F24" s="146">
        <v>85</v>
      </c>
      <c r="G24" s="198" t="str">
        <f t="shared" si="0"/>
        <v>Tốt</v>
      </c>
      <c r="H24" s="198"/>
    </row>
    <row r="25" spans="1:8" s="7" customFormat="1" x14ac:dyDescent="0.25">
      <c r="A25" s="33">
        <v>14</v>
      </c>
      <c r="B25" s="199">
        <v>14</v>
      </c>
      <c r="C25" s="211" t="s">
        <v>2701</v>
      </c>
      <c r="D25" s="76" t="s">
        <v>173</v>
      </c>
      <c r="E25" s="77" t="s">
        <v>45</v>
      </c>
      <c r="F25" s="146">
        <v>95</v>
      </c>
      <c r="G25" s="198" t="str">
        <f t="shared" si="0"/>
        <v>Xuất sắc</v>
      </c>
      <c r="H25" s="198"/>
    </row>
    <row r="26" spans="1:8" s="7" customFormat="1" x14ac:dyDescent="0.25">
      <c r="A26" s="33">
        <v>15</v>
      </c>
      <c r="B26" s="199">
        <v>15</v>
      </c>
      <c r="C26" s="211" t="s">
        <v>2702</v>
      </c>
      <c r="D26" s="76" t="s">
        <v>2703</v>
      </c>
      <c r="E26" s="77" t="s">
        <v>104</v>
      </c>
      <c r="F26" s="146">
        <v>82</v>
      </c>
      <c r="G26" s="198" t="str">
        <f t="shared" si="0"/>
        <v>Tốt</v>
      </c>
      <c r="H26" s="198"/>
    </row>
    <row r="27" spans="1:8" s="7" customFormat="1" x14ac:dyDescent="0.25">
      <c r="A27" s="33">
        <v>16</v>
      </c>
      <c r="B27" s="199">
        <v>16</v>
      </c>
      <c r="C27" s="211" t="s">
        <v>2704</v>
      </c>
      <c r="D27" s="76" t="s">
        <v>51</v>
      </c>
      <c r="E27" s="77" t="s">
        <v>15</v>
      </c>
      <c r="F27" s="146">
        <v>85</v>
      </c>
      <c r="G27" s="198" t="str">
        <f t="shared" si="0"/>
        <v>Tốt</v>
      </c>
      <c r="H27" s="198"/>
    </row>
    <row r="28" spans="1:8" s="7" customFormat="1" x14ac:dyDescent="0.25">
      <c r="A28" s="33">
        <v>17</v>
      </c>
      <c r="B28" s="199">
        <v>17</v>
      </c>
      <c r="C28" s="211" t="s">
        <v>2705</v>
      </c>
      <c r="D28" s="76" t="s">
        <v>442</v>
      </c>
      <c r="E28" s="77" t="s">
        <v>2706</v>
      </c>
      <c r="F28" s="146">
        <v>82</v>
      </c>
      <c r="G28" s="198" t="str">
        <f t="shared" si="0"/>
        <v>Tốt</v>
      </c>
      <c r="H28" s="198"/>
    </row>
    <row r="29" spans="1:8" s="7" customFormat="1" x14ac:dyDescent="0.25">
      <c r="A29" s="33">
        <v>18</v>
      </c>
      <c r="B29" s="199">
        <v>18</v>
      </c>
      <c r="C29" s="211" t="s">
        <v>2707</v>
      </c>
      <c r="D29" s="76" t="s">
        <v>1891</v>
      </c>
      <c r="E29" s="77" t="s">
        <v>29</v>
      </c>
      <c r="F29" s="146">
        <v>70</v>
      </c>
      <c r="G29" s="198" t="str">
        <f t="shared" si="0"/>
        <v>Khá</v>
      </c>
      <c r="H29" s="198"/>
    </row>
    <row r="30" spans="1:8" s="7" customFormat="1" x14ac:dyDescent="0.25">
      <c r="A30" s="33">
        <v>19</v>
      </c>
      <c r="B30" s="199">
        <v>19</v>
      </c>
      <c r="C30" s="211" t="s">
        <v>2708</v>
      </c>
      <c r="D30" s="76" t="s">
        <v>2709</v>
      </c>
      <c r="E30" s="77" t="s">
        <v>49</v>
      </c>
      <c r="F30" s="146">
        <v>70</v>
      </c>
      <c r="G30" s="198" t="str">
        <f t="shared" si="0"/>
        <v>Khá</v>
      </c>
      <c r="H30" s="198"/>
    </row>
    <row r="31" spans="1:8" s="7" customFormat="1" x14ac:dyDescent="0.25">
      <c r="A31" s="33">
        <v>20</v>
      </c>
      <c r="B31" s="199">
        <v>20</v>
      </c>
      <c r="C31" s="211" t="s">
        <v>2710</v>
      </c>
      <c r="D31" s="76" t="s">
        <v>79</v>
      </c>
      <c r="E31" s="77" t="s">
        <v>124</v>
      </c>
      <c r="F31" s="146">
        <v>90</v>
      </c>
      <c r="G31" s="198" t="str">
        <f t="shared" si="0"/>
        <v>Xuất sắc</v>
      </c>
      <c r="H31" s="198"/>
    </row>
    <row r="32" spans="1:8" s="7" customFormat="1" x14ac:dyDescent="0.25">
      <c r="A32" s="33">
        <v>21</v>
      </c>
      <c r="B32" s="199">
        <v>21</v>
      </c>
      <c r="C32" s="211" t="s">
        <v>2711</v>
      </c>
      <c r="D32" s="76" t="s">
        <v>428</v>
      </c>
      <c r="E32" s="77" t="s">
        <v>231</v>
      </c>
      <c r="F32" s="146">
        <v>60</v>
      </c>
      <c r="G32" s="198" t="str">
        <f t="shared" si="0"/>
        <v>Trung bình</v>
      </c>
      <c r="H32" s="198" t="s">
        <v>73</v>
      </c>
    </row>
    <row r="33" spans="1:8" s="7" customFormat="1" x14ac:dyDescent="0.25">
      <c r="A33" s="33">
        <v>22</v>
      </c>
      <c r="B33" s="199">
        <v>22</v>
      </c>
      <c r="C33" s="211" t="s">
        <v>2712</v>
      </c>
      <c r="D33" s="76" t="s">
        <v>2713</v>
      </c>
      <c r="E33" s="77" t="s">
        <v>231</v>
      </c>
      <c r="F33" s="146">
        <v>60</v>
      </c>
      <c r="G33" s="198" t="str">
        <f t="shared" si="0"/>
        <v>Trung bình</v>
      </c>
      <c r="H33" s="198" t="s">
        <v>73</v>
      </c>
    </row>
    <row r="34" spans="1:8" s="7" customFormat="1" x14ac:dyDescent="0.25">
      <c r="A34" s="33">
        <v>23</v>
      </c>
      <c r="B34" s="199">
        <v>23</v>
      </c>
      <c r="C34" s="211" t="s">
        <v>2714</v>
      </c>
      <c r="D34" s="76" t="s">
        <v>454</v>
      </c>
      <c r="E34" s="77" t="s">
        <v>180</v>
      </c>
      <c r="F34" s="146">
        <v>55</v>
      </c>
      <c r="G34" s="198" t="str">
        <f t="shared" si="0"/>
        <v>Trung bình</v>
      </c>
      <c r="H34" s="198" t="s">
        <v>73</v>
      </c>
    </row>
    <row r="35" spans="1:8" s="7" customFormat="1" x14ac:dyDescent="0.25">
      <c r="A35" s="33">
        <v>24</v>
      </c>
      <c r="B35" s="199">
        <v>24</v>
      </c>
      <c r="C35" s="211" t="s">
        <v>2715</v>
      </c>
      <c r="D35" s="76" t="s">
        <v>2716</v>
      </c>
      <c r="E35" s="77" t="s">
        <v>21</v>
      </c>
      <c r="F35" s="146">
        <v>85</v>
      </c>
      <c r="G35" s="198" t="str">
        <f t="shared" si="0"/>
        <v>Tốt</v>
      </c>
      <c r="H35" s="198"/>
    </row>
    <row r="36" spans="1:8" s="7" customFormat="1" x14ac:dyDescent="0.25">
      <c r="A36" s="33">
        <v>25</v>
      </c>
      <c r="B36" s="199">
        <v>25</v>
      </c>
      <c r="C36" s="211" t="s">
        <v>2717</v>
      </c>
      <c r="D36" s="76" t="s">
        <v>18</v>
      </c>
      <c r="E36" s="77" t="s">
        <v>21</v>
      </c>
      <c r="F36" s="146">
        <v>83</v>
      </c>
      <c r="G36" s="198" t="str">
        <f t="shared" si="0"/>
        <v>Tốt</v>
      </c>
      <c r="H36" s="198"/>
    </row>
    <row r="37" spans="1:8" s="7" customFormat="1" x14ac:dyDescent="0.25">
      <c r="A37" s="33">
        <v>26</v>
      </c>
      <c r="B37" s="199">
        <v>26</v>
      </c>
      <c r="C37" s="211" t="s">
        <v>2718</v>
      </c>
      <c r="D37" s="76" t="s">
        <v>2719</v>
      </c>
      <c r="E37" s="77" t="s">
        <v>56</v>
      </c>
      <c r="F37" s="146">
        <v>85</v>
      </c>
      <c r="G37" s="198" t="str">
        <f t="shared" si="0"/>
        <v>Tốt</v>
      </c>
      <c r="H37" s="198"/>
    </row>
    <row r="38" spans="1:8" s="7" customFormat="1" x14ac:dyDescent="0.25">
      <c r="A38" s="33">
        <v>27</v>
      </c>
      <c r="B38" s="199">
        <v>27</v>
      </c>
      <c r="C38" s="211" t="s">
        <v>2720</v>
      </c>
      <c r="D38" s="76" t="s">
        <v>2721</v>
      </c>
      <c r="E38" s="77" t="s">
        <v>56</v>
      </c>
      <c r="F38" s="146">
        <v>90</v>
      </c>
      <c r="G38" s="198" t="str">
        <f t="shared" si="0"/>
        <v>Xuất sắc</v>
      </c>
      <c r="H38" s="198"/>
    </row>
    <row r="39" spans="1:8" s="7" customFormat="1" x14ac:dyDescent="0.25">
      <c r="A39" s="33">
        <v>28</v>
      </c>
      <c r="B39" s="199">
        <v>28</v>
      </c>
      <c r="C39" s="211" t="s">
        <v>2722</v>
      </c>
      <c r="D39" s="76" t="s">
        <v>48</v>
      </c>
      <c r="E39" s="77" t="s">
        <v>56</v>
      </c>
      <c r="F39" s="146">
        <v>83</v>
      </c>
      <c r="G39" s="198" t="str">
        <f t="shared" si="0"/>
        <v>Tốt</v>
      </c>
      <c r="H39" s="198"/>
    </row>
    <row r="40" spans="1:8" s="7" customFormat="1" x14ac:dyDescent="0.25">
      <c r="A40" s="33">
        <v>29</v>
      </c>
      <c r="B40" s="199">
        <v>29</v>
      </c>
      <c r="C40" s="211" t="s">
        <v>2723</v>
      </c>
      <c r="D40" s="76" t="s">
        <v>990</v>
      </c>
      <c r="E40" s="77" t="s">
        <v>109</v>
      </c>
      <c r="F40" s="146">
        <v>86</v>
      </c>
      <c r="G40" s="198" t="str">
        <f t="shared" si="0"/>
        <v>Tốt</v>
      </c>
      <c r="H40" s="198"/>
    </row>
    <row r="41" spans="1:8" s="7" customFormat="1" x14ac:dyDescent="0.25">
      <c r="A41" s="33">
        <v>30</v>
      </c>
      <c r="B41" s="199">
        <v>30</v>
      </c>
      <c r="C41" s="211" t="s">
        <v>2724</v>
      </c>
      <c r="D41" s="76" t="s">
        <v>153</v>
      </c>
      <c r="E41" s="77" t="s">
        <v>666</v>
      </c>
      <c r="F41" s="146">
        <v>60</v>
      </c>
      <c r="G41" s="198" t="str">
        <f t="shared" si="0"/>
        <v>Trung bình</v>
      </c>
      <c r="H41" s="198" t="s">
        <v>73</v>
      </c>
    </row>
    <row r="42" spans="1:8" s="7" customFormat="1" x14ac:dyDescent="0.25">
      <c r="A42" s="33">
        <v>31</v>
      </c>
      <c r="B42" s="199">
        <v>31</v>
      </c>
      <c r="C42" s="211" t="s">
        <v>2725</v>
      </c>
      <c r="D42" s="76" t="s">
        <v>13</v>
      </c>
      <c r="E42" s="77" t="s">
        <v>280</v>
      </c>
      <c r="F42" s="146">
        <v>60</v>
      </c>
      <c r="G42" s="198" t="str">
        <f t="shared" si="0"/>
        <v>Trung bình</v>
      </c>
      <c r="H42" s="198" t="s">
        <v>73</v>
      </c>
    </row>
    <row r="43" spans="1:8" s="7" customFormat="1" x14ac:dyDescent="0.25">
      <c r="A43" s="33">
        <v>32</v>
      </c>
      <c r="B43" s="199">
        <v>32</v>
      </c>
      <c r="C43" s="211" t="s">
        <v>2726</v>
      </c>
      <c r="D43" s="76" t="s">
        <v>85</v>
      </c>
      <c r="E43" s="77" t="s">
        <v>8</v>
      </c>
      <c r="F43" s="146">
        <v>85</v>
      </c>
      <c r="G43" s="198" t="str">
        <f t="shared" si="0"/>
        <v>Tốt</v>
      </c>
      <c r="H43" s="198"/>
    </row>
    <row r="44" spans="1:8" s="7" customFormat="1" x14ac:dyDescent="0.25">
      <c r="A44" s="33">
        <v>33</v>
      </c>
      <c r="B44" s="199">
        <v>33</v>
      </c>
      <c r="C44" s="211" t="s">
        <v>2727</v>
      </c>
      <c r="D44" s="76" t="s">
        <v>294</v>
      </c>
      <c r="E44" s="77" t="s">
        <v>8</v>
      </c>
      <c r="F44" s="146">
        <v>66</v>
      </c>
      <c r="G44" s="198" t="str">
        <f t="shared" ref="G44:G75" si="1">IF(F44&lt;30,"Kém",IF(F44&lt;50,"Yếu",IF(F44&lt;70,"Trung bình",IF(F44&lt;80,"Khá",IF(F44&lt;90,"Tốt","Xuất sắc")))))</f>
        <v>Trung bình</v>
      </c>
      <c r="H44" s="198" t="s">
        <v>73</v>
      </c>
    </row>
    <row r="45" spans="1:8" s="7" customFormat="1" x14ac:dyDescent="0.25">
      <c r="A45" s="33">
        <v>34</v>
      </c>
      <c r="B45" s="199">
        <v>34</v>
      </c>
      <c r="C45" s="211" t="s">
        <v>2728</v>
      </c>
      <c r="D45" s="76" t="s">
        <v>18</v>
      </c>
      <c r="E45" s="77" t="s">
        <v>8</v>
      </c>
      <c r="F45" s="146">
        <v>60</v>
      </c>
      <c r="G45" s="198" t="str">
        <f t="shared" si="1"/>
        <v>Trung bình</v>
      </c>
      <c r="H45" s="198" t="s">
        <v>73</v>
      </c>
    </row>
    <row r="46" spans="1:8" s="7" customFormat="1" x14ac:dyDescent="0.25">
      <c r="A46" s="33">
        <v>35</v>
      </c>
      <c r="B46" s="199">
        <v>35</v>
      </c>
      <c r="C46" s="211" t="s">
        <v>2730</v>
      </c>
      <c r="D46" s="76" t="s">
        <v>2731</v>
      </c>
      <c r="E46" s="77" t="s">
        <v>25</v>
      </c>
      <c r="F46" s="146">
        <v>75</v>
      </c>
      <c r="G46" s="198" t="str">
        <f t="shared" si="1"/>
        <v>Khá</v>
      </c>
      <c r="H46" s="198"/>
    </row>
    <row r="47" spans="1:8" s="7" customFormat="1" x14ac:dyDescent="0.25">
      <c r="A47" s="33">
        <v>36</v>
      </c>
      <c r="B47" s="199">
        <v>36</v>
      </c>
      <c r="C47" s="211" t="s">
        <v>2733</v>
      </c>
      <c r="D47" s="76" t="s">
        <v>13</v>
      </c>
      <c r="E47" s="77" t="s">
        <v>10</v>
      </c>
      <c r="F47" s="146">
        <v>82</v>
      </c>
      <c r="G47" s="198" t="str">
        <f t="shared" si="1"/>
        <v>Tốt</v>
      </c>
      <c r="H47" s="198"/>
    </row>
    <row r="48" spans="1:8" s="7" customFormat="1" x14ac:dyDescent="0.25">
      <c r="A48" s="33">
        <v>37</v>
      </c>
      <c r="B48" s="199">
        <v>37</v>
      </c>
      <c r="C48" s="211" t="s">
        <v>2734</v>
      </c>
      <c r="D48" s="76" t="s">
        <v>382</v>
      </c>
      <c r="E48" s="77" t="s">
        <v>11</v>
      </c>
      <c r="F48" s="146">
        <v>82</v>
      </c>
      <c r="G48" s="198" t="str">
        <f t="shared" si="1"/>
        <v>Tốt</v>
      </c>
      <c r="H48" s="198"/>
    </row>
    <row r="49" spans="1:8" s="7" customFormat="1" x14ac:dyDescent="0.25">
      <c r="A49" s="33">
        <v>38</v>
      </c>
      <c r="B49" s="199">
        <v>38</v>
      </c>
      <c r="C49" s="211" t="s">
        <v>2735</v>
      </c>
      <c r="D49" s="76" t="s">
        <v>121</v>
      </c>
      <c r="E49" s="77" t="s">
        <v>11</v>
      </c>
      <c r="F49" s="146">
        <v>83</v>
      </c>
      <c r="G49" s="198" t="str">
        <f t="shared" si="1"/>
        <v>Tốt</v>
      </c>
      <c r="H49" s="198"/>
    </row>
    <row r="50" spans="1:8" s="7" customFormat="1" x14ac:dyDescent="0.25">
      <c r="A50" s="33">
        <v>39</v>
      </c>
      <c r="B50" s="199">
        <v>39</v>
      </c>
      <c r="C50" s="211" t="s">
        <v>2736</v>
      </c>
      <c r="D50" s="76" t="s">
        <v>165</v>
      </c>
      <c r="E50" s="77" t="s">
        <v>88</v>
      </c>
      <c r="F50" s="146">
        <v>81</v>
      </c>
      <c r="G50" s="198" t="str">
        <f t="shared" si="1"/>
        <v>Tốt</v>
      </c>
      <c r="H50" s="198"/>
    </row>
    <row r="51" spans="1:8" s="7" customFormat="1" x14ac:dyDescent="0.25">
      <c r="A51" s="33">
        <v>40</v>
      </c>
      <c r="B51" s="199">
        <v>40</v>
      </c>
      <c r="C51" s="211" t="s">
        <v>2737</v>
      </c>
      <c r="D51" s="76" t="s">
        <v>164</v>
      </c>
      <c r="E51" s="77" t="s">
        <v>2738</v>
      </c>
      <c r="F51" s="146">
        <v>85</v>
      </c>
      <c r="G51" s="198" t="str">
        <f t="shared" si="1"/>
        <v>Tốt</v>
      </c>
      <c r="H51" s="198"/>
    </row>
    <row r="52" spans="1:8" s="7" customFormat="1" x14ac:dyDescent="0.25">
      <c r="A52" s="33">
        <v>41</v>
      </c>
      <c r="B52" s="199">
        <v>41</v>
      </c>
      <c r="C52" s="211" t="s">
        <v>2739</v>
      </c>
      <c r="D52" s="76" t="s">
        <v>469</v>
      </c>
      <c r="E52" s="77" t="s">
        <v>203</v>
      </c>
      <c r="F52" s="146">
        <v>100</v>
      </c>
      <c r="G52" s="198" t="str">
        <f t="shared" si="1"/>
        <v>Xuất sắc</v>
      </c>
      <c r="H52" s="198"/>
    </row>
    <row r="53" spans="1:8" s="7" customFormat="1" x14ac:dyDescent="0.25">
      <c r="A53" s="33">
        <v>42</v>
      </c>
      <c r="B53" s="199">
        <v>42</v>
      </c>
      <c r="C53" s="211" t="s">
        <v>2740</v>
      </c>
      <c r="D53" s="76" t="s">
        <v>262</v>
      </c>
      <c r="E53" s="77" t="s">
        <v>64</v>
      </c>
      <c r="F53" s="146">
        <v>60</v>
      </c>
      <c r="G53" s="198" t="str">
        <f t="shared" si="1"/>
        <v>Trung bình</v>
      </c>
      <c r="H53" s="198" t="s">
        <v>73</v>
      </c>
    </row>
    <row r="54" spans="1:8" s="7" customFormat="1" x14ac:dyDescent="0.25">
      <c r="A54" s="33">
        <v>43</v>
      </c>
      <c r="B54" s="199">
        <v>43</v>
      </c>
      <c r="C54" s="211" t="s">
        <v>2741</v>
      </c>
      <c r="D54" s="76" t="s">
        <v>2742</v>
      </c>
      <c r="E54" s="77" t="s">
        <v>343</v>
      </c>
      <c r="F54" s="146">
        <v>60</v>
      </c>
      <c r="G54" s="198" t="str">
        <f t="shared" si="1"/>
        <v>Trung bình</v>
      </c>
      <c r="H54" s="198" t="s">
        <v>73</v>
      </c>
    </row>
    <row r="55" spans="1:8" s="7" customFormat="1" x14ac:dyDescent="0.25">
      <c r="A55" s="33">
        <v>44</v>
      </c>
      <c r="B55" s="199">
        <v>44</v>
      </c>
      <c r="C55" s="211" t="s">
        <v>2743</v>
      </c>
      <c r="D55" s="76" t="s">
        <v>314</v>
      </c>
      <c r="E55" s="77" t="s">
        <v>66</v>
      </c>
      <c r="F55" s="146">
        <v>85</v>
      </c>
      <c r="G55" s="198" t="str">
        <f t="shared" si="1"/>
        <v>Tốt</v>
      </c>
      <c r="H55" s="198"/>
    </row>
    <row r="56" spans="1:8" s="7" customFormat="1" x14ac:dyDescent="0.25">
      <c r="A56" s="33">
        <v>45</v>
      </c>
      <c r="B56" s="199">
        <v>45</v>
      </c>
      <c r="C56" s="211" t="s">
        <v>2744</v>
      </c>
      <c r="D56" s="76" t="s">
        <v>485</v>
      </c>
      <c r="E56" s="77" t="s">
        <v>12</v>
      </c>
      <c r="F56" s="146">
        <v>87</v>
      </c>
      <c r="G56" s="198" t="str">
        <f t="shared" si="1"/>
        <v>Tốt</v>
      </c>
      <c r="H56" s="198"/>
    </row>
    <row r="57" spans="1:8" s="7" customFormat="1" x14ac:dyDescent="0.25">
      <c r="A57" s="33">
        <v>46</v>
      </c>
      <c r="B57" s="199">
        <v>46</v>
      </c>
      <c r="C57" s="211" t="s">
        <v>2745</v>
      </c>
      <c r="D57" s="76" t="s">
        <v>80</v>
      </c>
      <c r="E57" s="77" t="s">
        <v>12</v>
      </c>
      <c r="F57" s="146">
        <v>92</v>
      </c>
      <c r="G57" s="198" t="str">
        <f t="shared" si="1"/>
        <v>Xuất sắc</v>
      </c>
      <c r="H57" s="198"/>
    </row>
    <row r="58" spans="1:8" s="7" customFormat="1" x14ac:dyDescent="0.25">
      <c r="A58" s="33">
        <v>47</v>
      </c>
      <c r="B58" s="199">
        <v>47</v>
      </c>
      <c r="C58" s="211" t="s">
        <v>2746</v>
      </c>
      <c r="D58" s="76" t="s">
        <v>18</v>
      </c>
      <c r="E58" s="77" t="s">
        <v>24</v>
      </c>
      <c r="F58" s="146">
        <v>85</v>
      </c>
      <c r="G58" s="198" t="str">
        <f t="shared" si="1"/>
        <v>Tốt</v>
      </c>
      <c r="H58" s="198"/>
    </row>
    <row r="59" spans="1:8" s="7" customFormat="1" x14ac:dyDescent="0.25">
      <c r="A59" s="33">
        <v>48</v>
      </c>
      <c r="B59" s="199">
        <v>48</v>
      </c>
      <c r="C59" s="211" t="s">
        <v>2747</v>
      </c>
      <c r="D59" s="76" t="s">
        <v>1494</v>
      </c>
      <c r="E59" s="77" t="s">
        <v>30</v>
      </c>
      <c r="F59" s="146">
        <v>95</v>
      </c>
      <c r="G59" s="198" t="str">
        <f t="shared" si="1"/>
        <v>Xuất sắc</v>
      </c>
      <c r="H59" s="198"/>
    </row>
    <row r="60" spans="1:8" s="7" customFormat="1" x14ac:dyDescent="0.25">
      <c r="A60" s="145">
        <v>49</v>
      </c>
      <c r="B60" s="200">
        <v>49</v>
      </c>
      <c r="C60" s="211" t="s">
        <v>2748</v>
      </c>
      <c r="D60" s="76" t="s">
        <v>2749</v>
      </c>
      <c r="E60" s="77" t="s">
        <v>70</v>
      </c>
      <c r="F60" s="146">
        <v>62</v>
      </c>
      <c r="G60" s="198" t="str">
        <f t="shared" si="1"/>
        <v>Trung bình</v>
      </c>
      <c r="H60" s="198" t="s">
        <v>73</v>
      </c>
    </row>
    <row r="61" spans="1:8" s="7" customFormat="1" x14ac:dyDescent="0.25">
      <c r="A61" s="507" t="s">
        <v>5398</v>
      </c>
      <c r="B61" s="508"/>
      <c r="C61" s="509"/>
      <c r="D61" s="195"/>
      <c r="E61" s="196"/>
      <c r="F61" s="197"/>
      <c r="G61" s="198"/>
      <c r="H61" s="198"/>
    </row>
    <row r="62" spans="1:8" s="7" customFormat="1" x14ac:dyDescent="0.25">
      <c r="A62" s="33">
        <v>50</v>
      </c>
      <c r="B62" s="33">
        <v>1</v>
      </c>
      <c r="C62" s="146" t="s">
        <v>2645</v>
      </c>
      <c r="D62" s="200" t="s">
        <v>916</v>
      </c>
      <c r="E62" s="130" t="s">
        <v>34</v>
      </c>
      <c r="F62" s="146">
        <v>97</v>
      </c>
      <c r="G62" s="198" t="str">
        <f t="shared" ref="G62:G80" si="2">IF(F62&lt;30,"Kém",IF(F62&lt;50,"Yếu",IF(F62&lt;70,"Trung bình",IF(F62&lt;80,"Khá",IF(F62&lt;90,"Tốt","Xuất sắc")))))</f>
        <v>Xuất sắc</v>
      </c>
      <c r="H62" s="239"/>
    </row>
    <row r="63" spans="1:8" s="7" customFormat="1" x14ac:dyDescent="0.25">
      <c r="A63" s="33">
        <v>51</v>
      </c>
      <c r="B63" s="33">
        <v>2</v>
      </c>
      <c r="C63" s="146" t="s">
        <v>2646</v>
      </c>
      <c r="D63" s="145" t="s">
        <v>5399</v>
      </c>
      <c r="E63" s="130" t="s">
        <v>2647</v>
      </c>
      <c r="F63" s="146">
        <v>60</v>
      </c>
      <c r="G63" s="198" t="str">
        <f t="shared" si="2"/>
        <v>Trung bình</v>
      </c>
      <c r="H63" s="239" t="s">
        <v>73</v>
      </c>
    </row>
    <row r="64" spans="1:8" s="7" customFormat="1" x14ac:dyDescent="0.25">
      <c r="A64" s="33">
        <v>52</v>
      </c>
      <c r="B64" s="33">
        <v>3</v>
      </c>
      <c r="C64" s="146" t="s">
        <v>2648</v>
      </c>
      <c r="D64" s="145" t="s">
        <v>2649</v>
      </c>
      <c r="E64" s="130" t="s">
        <v>6</v>
      </c>
      <c r="F64" s="146">
        <v>70</v>
      </c>
      <c r="G64" s="198" t="str">
        <f t="shared" si="2"/>
        <v>Khá</v>
      </c>
      <c r="H64" s="239"/>
    </row>
    <row r="65" spans="1:8" s="7" customFormat="1" x14ac:dyDescent="0.25">
      <c r="A65" s="33">
        <v>53</v>
      </c>
      <c r="B65" s="33">
        <v>4</v>
      </c>
      <c r="C65" s="146" t="s">
        <v>2650</v>
      </c>
      <c r="D65" s="145" t="s">
        <v>2651</v>
      </c>
      <c r="E65" s="130" t="s">
        <v>217</v>
      </c>
      <c r="F65" s="146">
        <v>88</v>
      </c>
      <c r="G65" s="198" t="str">
        <f t="shared" si="2"/>
        <v>Tốt</v>
      </c>
      <c r="H65" s="239"/>
    </row>
    <row r="66" spans="1:8" s="7" customFormat="1" x14ac:dyDescent="0.25">
      <c r="A66" s="33">
        <v>54</v>
      </c>
      <c r="B66" s="33">
        <v>5</v>
      </c>
      <c r="C66" s="146" t="s">
        <v>2652</v>
      </c>
      <c r="D66" s="145" t="s">
        <v>93</v>
      </c>
      <c r="E66" s="130" t="s">
        <v>229</v>
      </c>
      <c r="F66" s="146">
        <v>70</v>
      </c>
      <c r="G66" s="198" t="str">
        <f t="shared" si="2"/>
        <v>Khá</v>
      </c>
      <c r="H66" s="239"/>
    </row>
    <row r="67" spans="1:8" s="7" customFormat="1" x14ac:dyDescent="0.25">
      <c r="A67" s="33">
        <v>55</v>
      </c>
      <c r="B67" s="33">
        <v>6</v>
      </c>
      <c r="C67" s="146" t="s">
        <v>2653</v>
      </c>
      <c r="D67" s="145" t="s">
        <v>778</v>
      </c>
      <c r="E67" s="130" t="s">
        <v>15</v>
      </c>
      <c r="F67" s="146">
        <v>60</v>
      </c>
      <c r="G67" s="198" t="str">
        <f t="shared" si="2"/>
        <v>Trung bình</v>
      </c>
      <c r="H67" s="239" t="s">
        <v>73</v>
      </c>
    </row>
    <row r="68" spans="1:8" s="7" customFormat="1" x14ac:dyDescent="0.25">
      <c r="A68" s="33">
        <v>56</v>
      </c>
      <c r="B68" s="33">
        <v>7</v>
      </c>
      <c r="C68" s="201" t="s">
        <v>2654</v>
      </c>
      <c r="D68" s="238" t="s">
        <v>2655</v>
      </c>
      <c r="E68" s="238" t="s">
        <v>15</v>
      </c>
      <c r="F68" s="146">
        <v>0</v>
      </c>
      <c r="G68" s="198" t="str">
        <f t="shared" si="2"/>
        <v>Kém</v>
      </c>
      <c r="H68" s="232" t="s">
        <v>73</v>
      </c>
    </row>
    <row r="69" spans="1:8" s="7" customFormat="1" x14ac:dyDescent="0.25">
      <c r="A69" s="33">
        <v>57</v>
      </c>
      <c r="B69" s="33">
        <v>8</v>
      </c>
      <c r="C69" s="146" t="s">
        <v>2656</v>
      </c>
      <c r="D69" s="145" t="s">
        <v>5400</v>
      </c>
      <c r="E69" s="130" t="s">
        <v>507</v>
      </c>
      <c r="F69" s="146">
        <v>60</v>
      </c>
      <c r="G69" s="198" t="str">
        <f t="shared" si="2"/>
        <v>Trung bình</v>
      </c>
      <c r="H69" s="239" t="s">
        <v>73</v>
      </c>
    </row>
    <row r="70" spans="1:8" s="7" customFormat="1" x14ac:dyDescent="0.25">
      <c r="A70" s="33">
        <v>58</v>
      </c>
      <c r="B70" s="33">
        <v>9</v>
      </c>
      <c r="C70" s="146" t="s">
        <v>2657</v>
      </c>
      <c r="D70" s="145" t="s">
        <v>2658</v>
      </c>
      <c r="E70" s="130" t="s">
        <v>84</v>
      </c>
      <c r="F70" s="146">
        <v>60</v>
      </c>
      <c r="G70" s="198" t="str">
        <f t="shared" si="2"/>
        <v>Trung bình</v>
      </c>
      <c r="H70" s="239" t="s">
        <v>73</v>
      </c>
    </row>
    <row r="71" spans="1:8" s="7" customFormat="1" x14ac:dyDescent="0.25">
      <c r="A71" s="33">
        <v>59</v>
      </c>
      <c r="B71" s="33">
        <v>10</v>
      </c>
      <c r="C71" s="146" t="s">
        <v>2659</v>
      </c>
      <c r="D71" s="145" t="s">
        <v>477</v>
      </c>
      <c r="E71" s="130" t="s">
        <v>280</v>
      </c>
      <c r="F71" s="146">
        <v>80</v>
      </c>
      <c r="G71" s="198" t="str">
        <f t="shared" si="2"/>
        <v>Tốt</v>
      </c>
      <c r="H71" s="239"/>
    </row>
    <row r="72" spans="1:8" s="7" customFormat="1" x14ac:dyDescent="0.25">
      <c r="A72" s="33">
        <v>60</v>
      </c>
      <c r="B72" s="33">
        <v>11</v>
      </c>
      <c r="C72" s="146" t="s">
        <v>2660</v>
      </c>
      <c r="D72" s="145" t="s">
        <v>378</v>
      </c>
      <c r="E72" s="130" t="s">
        <v>8</v>
      </c>
      <c r="F72" s="146">
        <v>80</v>
      </c>
      <c r="G72" s="198" t="str">
        <f t="shared" si="2"/>
        <v>Tốt</v>
      </c>
      <c r="H72" s="239"/>
    </row>
    <row r="73" spans="1:8" s="7" customFormat="1" x14ac:dyDescent="0.25">
      <c r="A73" s="33">
        <v>61</v>
      </c>
      <c r="B73" s="33">
        <v>12</v>
      </c>
      <c r="C73" s="146" t="s">
        <v>2661</v>
      </c>
      <c r="D73" s="145" t="s">
        <v>5401</v>
      </c>
      <c r="E73" s="130" t="s">
        <v>8</v>
      </c>
      <c r="F73" s="146">
        <v>75</v>
      </c>
      <c r="G73" s="198" t="str">
        <f t="shared" si="2"/>
        <v>Khá</v>
      </c>
      <c r="H73" s="239"/>
    </row>
    <row r="74" spans="1:8" s="7" customFormat="1" x14ac:dyDescent="0.25">
      <c r="A74" s="33">
        <v>62</v>
      </c>
      <c r="B74" s="33">
        <v>13</v>
      </c>
      <c r="C74" s="146" t="s">
        <v>2663</v>
      </c>
      <c r="D74" s="145" t="s">
        <v>5402</v>
      </c>
      <c r="E74" s="130" t="s">
        <v>379</v>
      </c>
      <c r="F74" s="146">
        <v>80</v>
      </c>
      <c r="G74" s="198" t="str">
        <f t="shared" si="2"/>
        <v>Tốt</v>
      </c>
      <c r="H74" s="239"/>
    </row>
    <row r="75" spans="1:8" s="7" customFormat="1" x14ac:dyDescent="0.25">
      <c r="A75" s="33">
        <v>63</v>
      </c>
      <c r="B75" s="33">
        <v>14</v>
      </c>
      <c r="C75" s="146" t="s">
        <v>2664</v>
      </c>
      <c r="D75" s="145" t="s">
        <v>121</v>
      </c>
      <c r="E75" s="130" t="s">
        <v>433</v>
      </c>
      <c r="F75" s="146">
        <v>60</v>
      </c>
      <c r="G75" s="198" t="str">
        <f t="shared" si="2"/>
        <v>Trung bình</v>
      </c>
      <c r="H75" s="239" t="s">
        <v>73</v>
      </c>
    </row>
    <row r="76" spans="1:8" s="7" customFormat="1" x14ac:dyDescent="0.25">
      <c r="A76" s="33">
        <v>64</v>
      </c>
      <c r="B76" s="33">
        <v>15</v>
      </c>
      <c r="C76" s="146" t="s">
        <v>2665</v>
      </c>
      <c r="D76" s="145" t="s">
        <v>2666</v>
      </c>
      <c r="E76" s="130" t="s">
        <v>130</v>
      </c>
      <c r="F76" s="146">
        <v>90</v>
      </c>
      <c r="G76" s="198" t="str">
        <f t="shared" si="2"/>
        <v>Xuất sắc</v>
      </c>
      <c r="H76" s="239"/>
    </row>
    <row r="77" spans="1:8" s="7" customFormat="1" x14ac:dyDescent="0.25">
      <c r="A77" s="33">
        <v>65</v>
      </c>
      <c r="B77" s="33">
        <v>16</v>
      </c>
      <c r="C77" s="146" t="s">
        <v>2667</v>
      </c>
      <c r="D77" s="145" t="s">
        <v>5403</v>
      </c>
      <c r="E77" s="130" t="s">
        <v>170</v>
      </c>
      <c r="F77" s="146">
        <v>75</v>
      </c>
      <c r="G77" s="198" t="str">
        <f t="shared" si="2"/>
        <v>Khá</v>
      </c>
      <c r="H77" s="239"/>
    </row>
    <row r="78" spans="1:8" s="7" customFormat="1" x14ac:dyDescent="0.25">
      <c r="A78" s="33">
        <v>66</v>
      </c>
      <c r="B78" s="33">
        <v>17</v>
      </c>
      <c r="C78" s="146" t="s">
        <v>2668</v>
      </c>
      <c r="D78" s="145" t="s">
        <v>146</v>
      </c>
      <c r="E78" s="130" t="s">
        <v>1819</v>
      </c>
      <c r="F78" s="146">
        <v>80</v>
      </c>
      <c r="G78" s="198" t="str">
        <f t="shared" si="2"/>
        <v>Tốt</v>
      </c>
      <c r="H78" s="239"/>
    </row>
    <row r="79" spans="1:8" s="7" customFormat="1" x14ac:dyDescent="0.25">
      <c r="A79" s="33">
        <v>67</v>
      </c>
      <c r="B79" s="33">
        <v>18</v>
      </c>
      <c r="C79" s="146" t="s">
        <v>2669</v>
      </c>
      <c r="D79" s="145" t="s">
        <v>5404</v>
      </c>
      <c r="E79" s="130" t="s">
        <v>408</v>
      </c>
      <c r="F79" s="146">
        <v>60</v>
      </c>
      <c r="G79" s="198" t="str">
        <f t="shared" si="2"/>
        <v>Trung bình</v>
      </c>
      <c r="H79" s="239" t="s">
        <v>73</v>
      </c>
    </row>
    <row r="80" spans="1:8" s="7" customFormat="1" x14ac:dyDescent="0.25">
      <c r="A80" s="33">
        <v>68</v>
      </c>
      <c r="B80" s="33">
        <v>19</v>
      </c>
      <c r="C80" s="146" t="s">
        <v>2670</v>
      </c>
      <c r="D80" s="145" t="s">
        <v>3924</v>
      </c>
      <c r="E80" s="130" t="s">
        <v>1991</v>
      </c>
      <c r="F80" s="146">
        <v>60</v>
      </c>
      <c r="G80" s="198" t="str">
        <f t="shared" si="2"/>
        <v>Trung bình</v>
      </c>
      <c r="H80" s="239" t="s">
        <v>73</v>
      </c>
    </row>
    <row r="81" spans="1:8" s="7" customFormat="1" x14ac:dyDescent="0.25">
      <c r="A81" s="33">
        <v>69</v>
      </c>
      <c r="B81" s="33">
        <v>20</v>
      </c>
      <c r="C81" s="201" t="s">
        <v>2671</v>
      </c>
      <c r="D81" s="238" t="s">
        <v>469</v>
      </c>
      <c r="E81" s="238" t="s">
        <v>2672</v>
      </c>
      <c r="F81" s="501" t="s">
        <v>5349</v>
      </c>
      <c r="G81" s="502"/>
      <c r="H81" s="239" t="s">
        <v>583</v>
      </c>
    </row>
    <row r="82" spans="1:8" s="7" customFormat="1" x14ac:dyDescent="0.25">
      <c r="A82" s="33">
        <v>70</v>
      </c>
      <c r="B82" s="33">
        <v>21</v>
      </c>
      <c r="C82" s="146" t="s">
        <v>2673</v>
      </c>
      <c r="D82" s="145" t="s">
        <v>2674</v>
      </c>
      <c r="E82" s="130" t="s">
        <v>2675</v>
      </c>
      <c r="F82" s="146">
        <v>99</v>
      </c>
      <c r="G82" s="198" t="str">
        <f t="shared" ref="G82:G88" si="3">IF(F82&lt;30,"Kém",IF(F82&lt;50,"Yếu",IF(F82&lt;70,"Trung bình",IF(F82&lt;80,"Khá",IF(F82&lt;90,"Tốt","Xuất sắc")))))</f>
        <v>Xuất sắc</v>
      </c>
      <c r="H82" s="239"/>
    </row>
    <row r="83" spans="1:8" s="7" customFormat="1" x14ac:dyDescent="0.25">
      <c r="A83" s="33">
        <v>71</v>
      </c>
      <c r="B83" s="33">
        <v>22</v>
      </c>
      <c r="C83" s="146" t="s">
        <v>2676</v>
      </c>
      <c r="D83" s="145" t="s">
        <v>5405</v>
      </c>
      <c r="E83" s="130" t="s">
        <v>64</v>
      </c>
      <c r="F83" s="146">
        <v>88</v>
      </c>
      <c r="G83" s="198" t="str">
        <f t="shared" si="3"/>
        <v>Tốt</v>
      </c>
      <c r="H83" s="239"/>
    </row>
    <row r="84" spans="1:8" s="7" customFormat="1" x14ac:dyDescent="0.25">
      <c r="A84" s="33">
        <v>72</v>
      </c>
      <c r="B84" s="33">
        <v>23</v>
      </c>
      <c r="C84" s="146" t="s">
        <v>2677</v>
      </c>
      <c r="D84" s="145" t="s">
        <v>2678</v>
      </c>
      <c r="E84" s="130" t="s">
        <v>2284</v>
      </c>
      <c r="F84" s="146">
        <v>88</v>
      </c>
      <c r="G84" s="198" t="str">
        <f t="shared" si="3"/>
        <v>Tốt</v>
      </c>
      <c r="H84" s="239"/>
    </row>
    <row r="85" spans="1:8" s="7" customFormat="1" x14ac:dyDescent="0.25">
      <c r="A85" s="33">
        <v>73</v>
      </c>
      <c r="B85" s="33">
        <v>24</v>
      </c>
      <c r="C85" s="146" t="s">
        <v>2679</v>
      </c>
      <c r="D85" s="145" t="s">
        <v>2680</v>
      </c>
      <c r="E85" s="130" t="s">
        <v>159</v>
      </c>
      <c r="F85" s="146">
        <v>70</v>
      </c>
      <c r="G85" s="198" t="str">
        <f t="shared" si="3"/>
        <v>Khá</v>
      </c>
      <c r="H85" s="239"/>
    </row>
    <row r="86" spans="1:8" s="7" customFormat="1" x14ac:dyDescent="0.25">
      <c r="A86" s="33">
        <v>74</v>
      </c>
      <c r="B86" s="33">
        <v>25</v>
      </c>
      <c r="C86" s="146" t="s">
        <v>2681</v>
      </c>
      <c r="D86" s="145" t="s">
        <v>1572</v>
      </c>
      <c r="E86" s="130" t="s">
        <v>176</v>
      </c>
      <c r="F86" s="146">
        <v>85</v>
      </c>
      <c r="G86" s="198" t="str">
        <f t="shared" si="3"/>
        <v>Tốt</v>
      </c>
      <c r="H86" s="239"/>
    </row>
    <row r="87" spans="1:8" s="7" customFormat="1" x14ac:dyDescent="0.25">
      <c r="A87" s="33">
        <v>75</v>
      </c>
      <c r="B87" s="33">
        <v>26</v>
      </c>
      <c r="C87" s="146" t="s">
        <v>2682</v>
      </c>
      <c r="D87" s="145" t="s">
        <v>5406</v>
      </c>
      <c r="E87" s="130" t="s">
        <v>250</v>
      </c>
      <c r="F87" s="242">
        <v>60</v>
      </c>
      <c r="G87" s="202" t="str">
        <f t="shared" si="3"/>
        <v>Trung bình</v>
      </c>
      <c r="H87" s="243" t="s">
        <v>73</v>
      </c>
    </row>
    <row r="88" spans="1:8" s="7" customFormat="1" x14ac:dyDescent="0.25">
      <c r="A88" s="145">
        <v>76</v>
      </c>
      <c r="B88" s="145">
        <v>27</v>
      </c>
      <c r="C88" s="146" t="s">
        <v>2683</v>
      </c>
      <c r="D88" s="145" t="s">
        <v>143</v>
      </c>
      <c r="E88" s="130" t="s">
        <v>70</v>
      </c>
      <c r="F88" s="242">
        <v>60</v>
      </c>
      <c r="G88" s="202" t="str">
        <f t="shared" si="3"/>
        <v>Trung bình</v>
      </c>
      <c r="H88" s="243" t="s">
        <v>73</v>
      </c>
    </row>
    <row r="89" spans="1:8" s="7" customFormat="1" x14ac:dyDescent="0.25">
      <c r="A89" s="26"/>
      <c r="B89" s="26"/>
      <c r="C89" s="26"/>
      <c r="D89" s="26"/>
      <c r="E89" s="26"/>
      <c r="F89" s="203"/>
      <c r="G89" s="241"/>
      <c r="H89" s="78"/>
    </row>
    <row r="90" spans="1:8" s="7" customFormat="1" x14ac:dyDescent="0.25">
      <c r="A90" s="51" t="s">
        <v>5365</v>
      </c>
      <c r="B90" s="51"/>
      <c r="C90" s="26"/>
      <c r="D90" s="26"/>
      <c r="E90" s="26"/>
      <c r="F90" s="204"/>
      <c r="G90" s="241"/>
      <c r="H90" s="78"/>
    </row>
    <row r="91" spans="1:8" s="7" customFormat="1" ht="31.5" x14ac:dyDescent="0.25">
      <c r="A91" s="205" t="s">
        <v>117</v>
      </c>
      <c r="B91" s="205" t="s">
        <v>117</v>
      </c>
      <c r="C91" s="206" t="s">
        <v>32</v>
      </c>
      <c r="D91" s="206" t="s">
        <v>33</v>
      </c>
      <c r="E91" s="207" t="s">
        <v>162</v>
      </c>
      <c r="F91" s="206" t="s">
        <v>397</v>
      </c>
      <c r="G91" s="208" t="s">
        <v>2220</v>
      </c>
      <c r="H91" s="209" t="s">
        <v>0</v>
      </c>
    </row>
    <row r="92" spans="1:8" s="7" customFormat="1" ht="31.5" x14ac:dyDescent="0.25">
      <c r="A92" s="205"/>
      <c r="B92" s="205"/>
      <c r="C92" s="206" t="s">
        <v>5407</v>
      </c>
      <c r="D92" s="206"/>
      <c r="E92" s="207"/>
      <c r="F92" s="206"/>
      <c r="G92" s="202"/>
      <c r="H92" s="209"/>
    </row>
    <row r="93" spans="1:8" s="7" customFormat="1" x14ac:dyDescent="0.25">
      <c r="A93" s="210">
        <v>77</v>
      </c>
      <c r="B93" s="210">
        <v>1</v>
      </c>
      <c r="C93" s="211" t="s">
        <v>2818</v>
      </c>
      <c r="D93" s="211" t="s">
        <v>312</v>
      </c>
      <c r="E93" s="211" t="s">
        <v>34</v>
      </c>
      <c r="F93" s="212">
        <v>0</v>
      </c>
      <c r="G93" s="202" t="str">
        <f t="shared" ref="G93:G137" si="4">IF(F93&lt;30,"Kém",IF(F93&lt;50,"Yếu",IF(F93&lt;70,"Trung bình",IF(F93&lt;80,"Khá",IF(F93&lt;90,"Tốt","Xuất sắc")))))</f>
        <v>Kém</v>
      </c>
      <c r="H93" s="209" t="s">
        <v>73</v>
      </c>
    </row>
    <row r="94" spans="1:8" s="7" customFormat="1" x14ac:dyDescent="0.25">
      <c r="A94" s="210">
        <v>78</v>
      </c>
      <c r="B94" s="210">
        <v>2</v>
      </c>
      <c r="C94" s="211" t="s">
        <v>2819</v>
      </c>
      <c r="D94" s="211" t="s">
        <v>35</v>
      </c>
      <c r="E94" s="211" t="s">
        <v>34</v>
      </c>
      <c r="F94" s="212">
        <v>85</v>
      </c>
      <c r="G94" s="202" t="str">
        <f t="shared" si="4"/>
        <v>Tốt</v>
      </c>
      <c r="H94" s="209"/>
    </row>
    <row r="95" spans="1:8" s="7" customFormat="1" x14ac:dyDescent="0.25">
      <c r="A95" s="210">
        <v>79</v>
      </c>
      <c r="B95" s="210">
        <v>3</v>
      </c>
      <c r="C95" s="211" t="s">
        <v>2820</v>
      </c>
      <c r="D95" s="211" t="s">
        <v>2821</v>
      </c>
      <c r="E95" s="211" t="s">
        <v>147</v>
      </c>
      <c r="F95" s="212">
        <v>70</v>
      </c>
      <c r="G95" s="202" t="str">
        <f t="shared" si="4"/>
        <v>Khá</v>
      </c>
      <c r="H95" s="209"/>
    </row>
    <row r="96" spans="1:8" s="7" customFormat="1" x14ac:dyDescent="0.25">
      <c r="A96" s="210">
        <v>80</v>
      </c>
      <c r="B96" s="210">
        <v>4</v>
      </c>
      <c r="C96" s="211" t="s">
        <v>2822</v>
      </c>
      <c r="D96" s="211" t="s">
        <v>2823</v>
      </c>
      <c r="E96" s="211" t="s">
        <v>6</v>
      </c>
      <c r="F96" s="212">
        <v>68</v>
      </c>
      <c r="G96" s="202" t="str">
        <f t="shared" si="4"/>
        <v>Trung bình</v>
      </c>
      <c r="H96" s="209"/>
    </row>
    <row r="97" spans="1:8" s="7" customFormat="1" x14ac:dyDescent="0.25">
      <c r="A97" s="210">
        <v>81</v>
      </c>
      <c r="B97" s="210">
        <v>5</v>
      </c>
      <c r="C97" s="211" t="s">
        <v>2824</v>
      </c>
      <c r="D97" s="211" t="s">
        <v>438</v>
      </c>
      <c r="E97" s="211" t="s">
        <v>229</v>
      </c>
      <c r="F97" s="212">
        <v>96</v>
      </c>
      <c r="G97" s="202" t="str">
        <f t="shared" si="4"/>
        <v>Xuất sắc</v>
      </c>
      <c r="H97" s="209"/>
    </row>
    <row r="98" spans="1:8" s="7" customFormat="1" x14ac:dyDescent="0.25">
      <c r="A98" s="210">
        <v>82</v>
      </c>
      <c r="B98" s="210">
        <v>6</v>
      </c>
      <c r="C98" s="211" t="s">
        <v>2825</v>
      </c>
      <c r="D98" s="211" t="s">
        <v>340</v>
      </c>
      <c r="E98" s="211" t="s">
        <v>149</v>
      </c>
      <c r="F98" s="212">
        <v>0</v>
      </c>
      <c r="G98" s="202" t="str">
        <f t="shared" si="4"/>
        <v>Kém</v>
      </c>
      <c r="H98" s="209" t="s">
        <v>73</v>
      </c>
    </row>
    <row r="99" spans="1:8" s="7" customFormat="1" x14ac:dyDescent="0.25">
      <c r="A99" s="210">
        <v>83</v>
      </c>
      <c r="B99" s="210">
        <v>7</v>
      </c>
      <c r="C99" s="211" t="s">
        <v>2826</v>
      </c>
      <c r="D99" s="211" t="s">
        <v>196</v>
      </c>
      <c r="E99" s="211" t="s">
        <v>149</v>
      </c>
      <c r="F99" s="212">
        <v>80</v>
      </c>
      <c r="G99" s="202" t="str">
        <f t="shared" si="4"/>
        <v>Tốt</v>
      </c>
      <c r="H99" s="209"/>
    </row>
    <row r="100" spans="1:8" s="7" customFormat="1" x14ac:dyDescent="0.25">
      <c r="A100" s="210">
        <v>84</v>
      </c>
      <c r="B100" s="210">
        <v>8</v>
      </c>
      <c r="C100" s="211" t="s">
        <v>2827</v>
      </c>
      <c r="D100" s="211" t="s">
        <v>454</v>
      </c>
      <c r="E100" s="211" t="s">
        <v>2319</v>
      </c>
      <c r="F100" s="212">
        <v>79</v>
      </c>
      <c r="G100" s="202" t="str">
        <f t="shared" si="4"/>
        <v>Khá</v>
      </c>
      <c r="H100" s="209"/>
    </row>
    <row r="101" spans="1:8" s="7" customFormat="1" x14ac:dyDescent="0.25">
      <c r="A101" s="210">
        <v>85</v>
      </c>
      <c r="B101" s="210">
        <v>9</v>
      </c>
      <c r="C101" s="211" t="s">
        <v>2828</v>
      </c>
      <c r="D101" s="211" t="s">
        <v>518</v>
      </c>
      <c r="E101" s="211" t="s">
        <v>178</v>
      </c>
      <c r="F101" s="212">
        <v>85</v>
      </c>
      <c r="G101" s="202" t="str">
        <f t="shared" si="4"/>
        <v>Tốt</v>
      </c>
      <c r="H101" s="209"/>
    </row>
    <row r="102" spans="1:8" s="7" customFormat="1" x14ac:dyDescent="0.25">
      <c r="A102" s="210">
        <v>86</v>
      </c>
      <c r="B102" s="210">
        <v>10</v>
      </c>
      <c r="C102" s="211" t="s">
        <v>2829</v>
      </c>
      <c r="D102" s="211" t="s">
        <v>2830</v>
      </c>
      <c r="E102" s="211" t="s">
        <v>7</v>
      </c>
      <c r="F102" s="212">
        <v>60</v>
      </c>
      <c r="G102" s="202" t="str">
        <f t="shared" si="4"/>
        <v>Trung bình</v>
      </c>
      <c r="H102" s="209"/>
    </row>
    <row r="103" spans="1:8" s="7" customFormat="1" x14ac:dyDescent="0.25">
      <c r="A103" s="210">
        <v>87</v>
      </c>
      <c r="B103" s="210">
        <v>11</v>
      </c>
      <c r="C103" s="211" t="s">
        <v>2831</v>
      </c>
      <c r="D103" s="211" t="s">
        <v>421</v>
      </c>
      <c r="E103" s="211" t="s">
        <v>7</v>
      </c>
      <c r="F103" s="212">
        <v>75</v>
      </c>
      <c r="G103" s="202" t="str">
        <f t="shared" si="4"/>
        <v>Khá</v>
      </c>
      <c r="H103" s="209"/>
    </row>
    <row r="104" spans="1:8" s="7" customFormat="1" x14ac:dyDescent="0.25">
      <c r="A104" s="210">
        <v>88</v>
      </c>
      <c r="B104" s="210">
        <v>12</v>
      </c>
      <c r="C104" s="211" t="s">
        <v>2832</v>
      </c>
      <c r="D104" s="211" t="s">
        <v>50</v>
      </c>
      <c r="E104" s="211" t="s">
        <v>14</v>
      </c>
      <c r="F104" s="212">
        <v>80</v>
      </c>
      <c r="G104" s="202" t="str">
        <f t="shared" si="4"/>
        <v>Tốt</v>
      </c>
      <c r="H104" s="209"/>
    </row>
    <row r="105" spans="1:8" s="7" customFormat="1" x14ac:dyDescent="0.25">
      <c r="A105" s="210">
        <v>89</v>
      </c>
      <c r="B105" s="210">
        <v>13</v>
      </c>
      <c r="C105" s="211" t="s">
        <v>2833</v>
      </c>
      <c r="D105" s="211" t="s">
        <v>36</v>
      </c>
      <c r="E105" s="211" t="s">
        <v>209</v>
      </c>
      <c r="F105" s="212">
        <v>60</v>
      </c>
      <c r="G105" s="202" t="str">
        <f t="shared" si="4"/>
        <v>Trung bình</v>
      </c>
      <c r="H105" s="209" t="s">
        <v>73</v>
      </c>
    </row>
    <row r="106" spans="1:8" s="7" customFormat="1" x14ac:dyDescent="0.25">
      <c r="A106" s="210">
        <v>90</v>
      </c>
      <c r="B106" s="210">
        <v>14</v>
      </c>
      <c r="C106" s="211" t="s">
        <v>2834</v>
      </c>
      <c r="D106" s="211" t="s">
        <v>485</v>
      </c>
      <c r="E106" s="211" t="s">
        <v>42</v>
      </c>
      <c r="F106" s="212">
        <v>80</v>
      </c>
      <c r="G106" s="202" t="str">
        <f t="shared" si="4"/>
        <v>Tốt</v>
      </c>
      <c r="H106" s="209"/>
    </row>
    <row r="107" spans="1:8" s="7" customFormat="1" x14ac:dyDescent="0.25">
      <c r="A107" s="210">
        <v>91</v>
      </c>
      <c r="B107" s="210">
        <v>15</v>
      </c>
      <c r="C107" s="211" t="s">
        <v>2835</v>
      </c>
      <c r="D107" s="211" t="s">
        <v>51</v>
      </c>
      <c r="E107" s="211" t="s">
        <v>43</v>
      </c>
      <c r="F107" s="212">
        <v>65</v>
      </c>
      <c r="G107" s="202" t="str">
        <f t="shared" si="4"/>
        <v>Trung bình</v>
      </c>
      <c r="H107" s="209"/>
    </row>
    <row r="108" spans="1:8" s="7" customFormat="1" x14ac:dyDescent="0.25">
      <c r="A108" s="210">
        <v>92</v>
      </c>
      <c r="B108" s="210">
        <v>16</v>
      </c>
      <c r="C108" s="211" t="s">
        <v>2836</v>
      </c>
      <c r="D108" s="211" t="s">
        <v>2837</v>
      </c>
      <c r="E108" s="211" t="s">
        <v>81</v>
      </c>
      <c r="F108" s="212">
        <v>60</v>
      </c>
      <c r="G108" s="202" t="str">
        <f t="shared" si="4"/>
        <v>Trung bình</v>
      </c>
      <c r="H108" s="209" t="s">
        <v>73</v>
      </c>
    </row>
    <row r="109" spans="1:8" s="7" customFormat="1" x14ac:dyDescent="0.25">
      <c r="A109" s="210">
        <v>93</v>
      </c>
      <c r="B109" s="210">
        <v>17</v>
      </c>
      <c r="C109" s="211" t="s">
        <v>2838</v>
      </c>
      <c r="D109" s="211" t="s">
        <v>2839</v>
      </c>
      <c r="E109" s="211" t="s">
        <v>180</v>
      </c>
      <c r="F109" s="212">
        <v>60</v>
      </c>
      <c r="G109" s="202" t="str">
        <f t="shared" si="4"/>
        <v>Trung bình</v>
      </c>
      <c r="H109" s="209" t="s">
        <v>73</v>
      </c>
    </row>
    <row r="110" spans="1:8" s="7" customFormat="1" x14ac:dyDescent="0.25">
      <c r="A110" s="210">
        <v>94</v>
      </c>
      <c r="B110" s="210">
        <v>18</v>
      </c>
      <c r="C110" s="211" t="s">
        <v>2840</v>
      </c>
      <c r="D110" s="211" t="s">
        <v>19</v>
      </c>
      <c r="E110" s="211" t="s">
        <v>56</v>
      </c>
      <c r="F110" s="212">
        <v>91</v>
      </c>
      <c r="G110" s="202" t="str">
        <f t="shared" si="4"/>
        <v>Xuất sắc</v>
      </c>
      <c r="H110" s="209"/>
    </row>
    <row r="111" spans="1:8" s="7" customFormat="1" x14ac:dyDescent="0.25">
      <c r="A111" s="210">
        <v>95</v>
      </c>
      <c r="B111" s="210">
        <v>19</v>
      </c>
      <c r="C111" s="211" t="s">
        <v>2841</v>
      </c>
      <c r="D111" s="211" t="s">
        <v>249</v>
      </c>
      <c r="E111" s="211" t="s">
        <v>16</v>
      </c>
      <c r="F111" s="212">
        <v>76</v>
      </c>
      <c r="G111" s="202" t="str">
        <f t="shared" si="4"/>
        <v>Khá</v>
      </c>
      <c r="H111" s="209"/>
    </row>
    <row r="112" spans="1:8" s="7" customFormat="1" x14ac:dyDescent="0.25">
      <c r="A112" s="210">
        <v>96</v>
      </c>
      <c r="B112" s="210">
        <v>20</v>
      </c>
      <c r="C112" s="211" t="s">
        <v>2842</v>
      </c>
      <c r="D112" s="211" t="s">
        <v>2843</v>
      </c>
      <c r="E112" s="211" t="s">
        <v>8</v>
      </c>
      <c r="F112" s="212">
        <v>96</v>
      </c>
      <c r="G112" s="202" t="str">
        <f t="shared" si="4"/>
        <v>Xuất sắc</v>
      </c>
      <c r="H112" s="209"/>
    </row>
    <row r="113" spans="1:8" s="7" customFormat="1" x14ac:dyDescent="0.25">
      <c r="A113" s="210">
        <v>97</v>
      </c>
      <c r="B113" s="210">
        <v>21</v>
      </c>
      <c r="C113" s="211" t="s">
        <v>2844</v>
      </c>
      <c r="D113" s="211" t="s">
        <v>2845</v>
      </c>
      <c r="E113" s="211" t="s">
        <v>8</v>
      </c>
      <c r="F113" s="212">
        <v>95</v>
      </c>
      <c r="G113" s="202" t="str">
        <f t="shared" si="4"/>
        <v>Xuất sắc</v>
      </c>
      <c r="H113" s="209"/>
    </row>
    <row r="114" spans="1:8" s="7" customFormat="1" x14ac:dyDescent="0.25">
      <c r="A114" s="210">
        <v>98</v>
      </c>
      <c r="B114" s="210">
        <v>22</v>
      </c>
      <c r="C114" s="211" t="s">
        <v>2846</v>
      </c>
      <c r="D114" s="211" t="s">
        <v>435</v>
      </c>
      <c r="E114" s="211" t="s">
        <v>8</v>
      </c>
      <c r="F114" s="212">
        <v>72</v>
      </c>
      <c r="G114" s="202" t="str">
        <f t="shared" si="4"/>
        <v>Khá</v>
      </c>
      <c r="H114" s="209"/>
    </row>
    <row r="115" spans="1:8" s="7" customFormat="1" x14ac:dyDescent="0.25">
      <c r="A115" s="210">
        <v>99</v>
      </c>
      <c r="B115" s="210">
        <v>23</v>
      </c>
      <c r="C115" s="211" t="s">
        <v>2847</v>
      </c>
      <c r="D115" s="211" t="s">
        <v>144</v>
      </c>
      <c r="E115" s="211" t="s">
        <v>111</v>
      </c>
      <c r="F115" s="212">
        <v>67</v>
      </c>
      <c r="G115" s="202" t="str">
        <f t="shared" si="4"/>
        <v>Trung bình</v>
      </c>
      <c r="H115" s="209"/>
    </row>
    <row r="116" spans="1:8" s="7" customFormat="1" x14ac:dyDescent="0.25">
      <c r="A116" s="210">
        <v>100</v>
      </c>
      <c r="B116" s="210">
        <v>24</v>
      </c>
      <c r="C116" s="211" t="s">
        <v>2848</v>
      </c>
      <c r="D116" s="211" t="s">
        <v>2849</v>
      </c>
      <c r="E116" s="211" t="s">
        <v>201</v>
      </c>
      <c r="F116" s="212">
        <v>58</v>
      </c>
      <c r="G116" s="202" t="str">
        <f t="shared" si="4"/>
        <v>Trung bình</v>
      </c>
      <c r="H116" s="209" t="s">
        <v>73</v>
      </c>
    </row>
    <row r="117" spans="1:8" s="7" customFormat="1" x14ac:dyDescent="0.25">
      <c r="A117" s="210">
        <v>101</v>
      </c>
      <c r="B117" s="210">
        <v>25</v>
      </c>
      <c r="C117" s="211" t="s">
        <v>2850</v>
      </c>
      <c r="D117" s="211" t="s">
        <v>2851</v>
      </c>
      <c r="E117" s="211" t="s">
        <v>26</v>
      </c>
      <c r="F117" s="212">
        <v>74</v>
      </c>
      <c r="G117" s="202" t="str">
        <f t="shared" si="4"/>
        <v>Khá</v>
      </c>
      <c r="H117" s="209"/>
    </row>
    <row r="118" spans="1:8" s="7" customFormat="1" x14ac:dyDescent="0.25">
      <c r="A118" s="210">
        <v>102</v>
      </c>
      <c r="B118" s="210">
        <v>26</v>
      </c>
      <c r="C118" s="211" t="s">
        <v>2852</v>
      </c>
      <c r="D118" s="211" t="s">
        <v>417</v>
      </c>
      <c r="E118" s="211" t="s">
        <v>26</v>
      </c>
      <c r="F118" s="212">
        <v>74</v>
      </c>
      <c r="G118" s="202" t="str">
        <f t="shared" si="4"/>
        <v>Khá</v>
      </c>
      <c r="H118" s="209"/>
    </row>
    <row r="119" spans="1:8" s="7" customFormat="1" x14ac:dyDescent="0.25">
      <c r="A119" s="210">
        <v>103</v>
      </c>
      <c r="B119" s="210">
        <v>27</v>
      </c>
      <c r="C119" s="211" t="s">
        <v>2853</v>
      </c>
      <c r="D119" s="211" t="s">
        <v>902</v>
      </c>
      <c r="E119" s="211" t="s">
        <v>9</v>
      </c>
      <c r="F119" s="212">
        <v>60</v>
      </c>
      <c r="G119" s="202" t="str">
        <f t="shared" si="4"/>
        <v>Trung bình</v>
      </c>
      <c r="H119" s="209" t="s">
        <v>73</v>
      </c>
    </row>
    <row r="120" spans="1:8" s="7" customFormat="1" x14ac:dyDescent="0.25">
      <c r="A120" s="210">
        <v>104</v>
      </c>
      <c r="B120" s="210">
        <v>28</v>
      </c>
      <c r="C120" s="211" t="s">
        <v>2854</v>
      </c>
      <c r="D120" s="211" t="s">
        <v>46</v>
      </c>
      <c r="E120" s="211" t="s">
        <v>11</v>
      </c>
      <c r="F120" s="212">
        <v>75</v>
      </c>
      <c r="G120" s="202" t="str">
        <f t="shared" si="4"/>
        <v>Khá</v>
      </c>
      <c r="H120" s="209"/>
    </row>
    <row r="121" spans="1:8" s="7" customFormat="1" x14ac:dyDescent="0.25">
      <c r="A121" s="210">
        <v>105</v>
      </c>
      <c r="B121" s="210">
        <v>29</v>
      </c>
      <c r="C121" s="211" t="s">
        <v>2855</v>
      </c>
      <c r="D121" s="211" t="s">
        <v>2856</v>
      </c>
      <c r="E121" s="211" t="s">
        <v>88</v>
      </c>
      <c r="F121" s="212">
        <v>70</v>
      </c>
      <c r="G121" s="202" t="str">
        <f t="shared" si="4"/>
        <v>Khá</v>
      </c>
      <c r="H121" s="209"/>
    </row>
    <row r="122" spans="1:8" s="7" customFormat="1" x14ac:dyDescent="0.25">
      <c r="A122" s="210">
        <v>106</v>
      </c>
      <c r="B122" s="210">
        <v>30</v>
      </c>
      <c r="C122" s="211" t="s">
        <v>2857</v>
      </c>
      <c r="D122" s="211" t="s">
        <v>516</v>
      </c>
      <c r="E122" s="211" t="s">
        <v>483</v>
      </c>
      <c r="F122" s="212">
        <v>0</v>
      </c>
      <c r="G122" s="202" t="str">
        <f t="shared" si="4"/>
        <v>Kém</v>
      </c>
      <c r="H122" s="209" t="s">
        <v>73</v>
      </c>
    </row>
    <row r="123" spans="1:8" s="7" customFormat="1" x14ac:dyDescent="0.25">
      <c r="A123" s="210">
        <v>107</v>
      </c>
      <c r="B123" s="210">
        <v>31</v>
      </c>
      <c r="C123" s="211" t="s">
        <v>2858</v>
      </c>
      <c r="D123" s="211" t="s">
        <v>2859</v>
      </c>
      <c r="E123" s="211" t="s">
        <v>2860</v>
      </c>
      <c r="F123" s="212">
        <v>85</v>
      </c>
      <c r="G123" s="202" t="str">
        <f t="shared" si="4"/>
        <v>Tốt</v>
      </c>
      <c r="H123" s="209"/>
    </row>
    <row r="124" spans="1:8" s="7" customFormat="1" x14ac:dyDescent="0.25">
      <c r="A124" s="210">
        <v>108</v>
      </c>
      <c r="B124" s="210">
        <v>32</v>
      </c>
      <c r="C124" s="211" t="s">
        <v>2861</v>
      </c>
      <c r="D124" s="211" t="s">
        <v>233</v>
      </c>
      <c r="E124" s="211" t="s">
        <v>17</v>
      </c>
      <c r="F124" s="212">
        <v>59</v>
      </c>
      <c r="G124" s="202" t="str">
        <f t="shared" si="4"/>
        <v>Trung bình</v>
      </c>
      <c r="H124" s="209" t="s">
        <v>73</v>
      </c>
    </row>
    <row r="125" spans="1:8" s="7" customFormat="1" x14ac:dyDescent="0.25">
      <c r="A125" s="210">
        <v>109</v>
      </c>
      <c r="B125" s="210">
        <v>33</v>
      </c>
      <c r="C125" s="211" t="s">
        <v>2862</v>
      </c>
      <c r="D125" s="211" t="s">
        <v>68</v>
      </c>
      <c r="E125" s="211" t="s">
        <v>383</v>
      </c>
      <c r="F125" s="212">
        <v>80</v>
      </c>
      <c r="G125" s="202" t="str">
        <f t="shared" si="4"/>
        <v>Tốt</v>
      </c>
      <c r="H125" s="209"/>
    </row>
    <row r="126" spans="1:8" s="7" customFormat="1" x14ac:dyDescent="0.25">
      <c r="A126" s="210">
        <v>110</v>
      </c>
      <c r="B126" s="210">
        <v>34</v>
      </c>
      <c r="C126" s="211" t="s">
        <v>2863</v>
      </c>
      <c r="D126" s="211" t="s">
        <v>144</v>
      </c>
      <c r="E126" s="211" t="s">
        <v>64</v>
      </c>
      <c r="F126" s="212">
        <v>73</v>
      </c>
      <c r="G126" s="202" t="str">
        <f t="shared" si="4"/>
        <v>Khá</v>
      </c>
      <c r="H126" s="209"/>
    </row>
    <row r="127" spans="1:8" s="7" customFormat="1" x14ac:dyDescent="0.25">
      <c r="A127" s="210">
        <v>111</v>
      </c>
      <c r="B127" s="210">
        <v>35</v>
      </c>
      <c r="C127" s="211" t="s">
        <v>2864</v>
      </c>
      <c r="D127" s="211" t="s">
        <v>18</v>
      </c>
      <c r="E127" s="211" t="s">
        <v>192</v>
      </c>
      <c r="F127" s="212">
        <v>76</v>
      </c>
      <c r="G127" s="202" t="str">
        <f t="shared" si="4"/>
        <v>Khá</v>
      </c>
      <c r="H127" s="209"/>
    </row>
    <row r="128" spans="1:8" s="7" customFormat="1" x14ac:dyDescent="0.25">
      <c r="A128" s="210">
        <v>112</v>
      </c>
      <c r="B128" s="210">
        <v>36</v>
      </c>
      <c r="C128" s="211" t="s">
        <v>2865</v>
      </c>
      <c r="D128" s="211" t="s">
        <v>2866</v>
      </c>
      <c r="E128" s="211" t="s">
        <v>5</v>
      </c>
      <c r="F128" s="212">
        <v>75</v>
      </c>
      <c r="G128" s="202" t="str">
        <f t="shared" si="4"/>
        <v>Khá</v>
      </c>
      <c r="H128" s="209"/>
    </row>
    <row r="129" spans="1:8" s="7" customFormat="1" x14ac:dyDescent="0.25">
      <c r="A129" s="210">
        <v>113</v>
      </c>
      <c r="B129" s="210">
        <v>37</v>
      </c>
      <c r="C129" s="211" t="s">
        <v>2867</v>
      </c>
      <c r="D129" s="211" t="s">
        <v>68</v>
      </c>
      <c r="E129" s="211" t="s">
        <v>5</v>
      </c>
      <c r="F129" s="212">
        <v>70</v>
      </c>
      <c r="G129" s="202" t="str">
        <f t="shared" si="4"/>
        <v>Khá</v>
      </c>
      <c r="H129" s="209"/>
    </row>
    <row r="130" spans="1:8" s="7" customFormat="1" x14ac:dyDescent="0.25">
      <c r="A130" s="210">
        <v>114</v>
      </c>
      <c r="B130" s="210">
        <v>38</v>
      </c>
      <c r="C130" s="211" t="s">
        <v>2868</v>
      </c>
      <c r="D130" s="211" t="s">
        <v>484</v>
      </c>
      <c r="E130" s="211" t="s">
        <v>2869</v>
      </c>
      <c r="F130" s="212">
        <v>89</v>
      </c>
      <c r="G130" s="202" t="str">
        <f t="shared" si="4"/>
        <v>Tốt</v>
      </c>
      <c r="H130" s="209"/>
    </row>
    <row r="131" spans="1:8" s="7" customFormat="1" x14ac:dyDescent="0.25">
      <c r="A131" s="210">
        <v>115</v>
      </c>
      <c r="B131" s="210">
        <v>39</v>
      </c>
      <c r="C131" s="211" t="s">
        <v>2870</v>
      </c>
      <c r="D131" s="211" t="s">
        <v>573</v>
      </c>
      <c r="E131" s="211" t="s">
        <v>67</v>
      </c>
      <c r="F131" s="212">
        <v>56</v>
      </c>
      <c r="G131" s="202" t="str">
        <f t="shared" si="4"/>
        <v>Trung bình</v>
      </c>
      <c r="H131" s="209"/>
    </row>
    <row r="132" spans="1:8" s="7" customFormat="1" x14ac:dyDescent="0.25">
      <c r="A132" s="210">
        <v>116</v>
      </c>
      <c r="B132" s="210">
        <v>40</v>
      </c>
      <c r="C132" s="211" t="s">
        <v>2871</v>
      </c>
      <c r="D132" s="211" t="s">
        <v>2872</v>
      </c>
      <c r="E132" s="211" t="s">
        <v>12</v>
      </c>
      <c r="F132" s="212">
        <v>77</v>
      </c>
      <c r="G132" s="202" t="str">
        <f t="shared" si="4"/>
        <v>Khá</v>
      </c>
      <c r="H132" s="209"/>
    </row>
    <row r="133" spans="1:8" s="7" customFormat="1" x14ac:dyDescent="0.25">
      <c r="A133" s="210">
        <v>117</v>
      </c>
      <c r="B133" s="210">
        <v>41</v>
      </c>
      <c r="C133" s="211" t="s">
        <v>2873</v>
      </c>
      <c r="D133" s="211" t="s">
        <v>402</v>
      </c>
      <c r="E133" s="211" t="s">
        <v>317</v>
      </c>
      <c r="F133" s="212">
        <v>71</v>
      </c>
      <c r="G133" s="202" t="str">
        <f t="shared" si="4"/>
        <v>Khá</v>
      </c>
      <c r="H133" s="209"/>
    </row>
    <row r="134" spans="1:8" s="7" customFormat="1" x14ac:dyDescent="0.25">
      <c r="A134" s="210">
        <v>118</v>
      </c>
      <c r="B134" s="210">
        <v>42</v>
      </c>
      <c r="C134" s="211" t="s">
        <v>2874</v>
      </c>
      <c r="D134" s="211" t="s">
        <v>2875</v>
      </c>
      <c r="E134" s="211" t="s">
        <v>140</v>
      </c>
      <c r="F134" s="212">
        <v>94</v>
      </c>
      <c r="G134" s="202" t="str">
        <f t="shared" si="4"/>
        <v>Xuất sắc</v>
      </c>
      <c r="H134" s="209"/>
    </row>
    <row r="135" spans="1:8" s="7" customFormat="1" x14ac:dyDescent="0.25">
      <c r="A135" s="210">
        <v>119</v>
      </c>
      <c r="B135" s="210">
        <v>43</v>
      </c>
      <c r="C135" s="211" t="s">
        <v>2876</v>
      </c>
      <c r="D135" s="211" t="s">
        <v>2877</v>
      </c>
      <c r="E135" s="211" t="s">
        <v>159</v>
      </c>
      <c r="F135" s="212">
        <v>96</v>
      </c>
      <c r="G135" s="202" t="str">
        <f t="shared" si="4"/>
        <v>Xuất sắc</v>
      </c>
      <c r="H135" s="209"/>
    </row>
    <row r="136" spans="1:8" s="7" customFormat="1" x14ac:dyDescent="0.25">
      <c r="A136" s="210">
        <v>120</v>
      </c>
      <c r="B136" s="210">
        <v>44</v>
      </c>
      <c r="C136" s="211" t="s">
        <v>2878</v>
      </c>
      <c r="D136" s="211" t="s">
        <v>2879</v>
      </c>
      <c r="E136" s="211" t="s">
        <v>30</v>
      </c>
      <c r="F136" s="212">
        <v>74</v>
      </c>
      <c r="G136" s="202" t="str">
        <f t="shared" si="4"/>
        <v>Khá</v>
      </c>
      <c r="H136" s="209"/>
    </row>
    <row r="137" spans="1:8" s="7" customFormat="1" x14ac:dyDescent="0.25">
      <c r="A137" s="210">
        <v>121</v>
      </c>
      <c r="B137" s="210">
        <v>45</v>
      </c>
      <c r="C137" s="211" t="s">
        <v>2880</v>
      </c>
      <c r="D137" s="211" t="s">
        <v>18</v>
      </c>
      <c r="E137" s="211" t="s">
        <v>70</v>
      </c>
      <c r="F137" s="212">
        <v>85</v>
      </c>
      <c r="G137" s="202" t="str">
        <f t="shared" si="4"/>
        <v>Tốt</v>
      </c>
      <c r="H137" s="209"/>
    </row>
    <row r="138" spans="1:8" s="7" customFormat="1" ht="31.5" x14ac:dyDescent="0.25">
      <c r="A138" s="210"/>
      <c r="B138" s="210"/>
      <c r="C138" s="206" t="s">
        <v>5408</v>
      </c>
      <c r="D138" s="209"/>
      <c r="E138" s="213"/>
      <c r="F138" s="209"/>
      <c r="G138" s="202"/>
      <c r="H138" s="209"/>
    </row>
    <row r="139" spans="1:8" s="7" customFormat="1" x14ac:dyDescent="0.25">
      <c r="A139" s="210">
        <v>122</v>
      </c>
      <c r="B139" s="210">
        <v>1</v>
      </c>
      <c r="C139" s="211" t="s">
        <v>2881</v>
      </c>
      <c r="D139" s="211" t="s">
        <v>2882</v>
      </c>
      <c r="E139" s="211" t="s">
        <v>71</v>
      </c>
      <c r="F139" s="214">
        <v>60</v>
      </c>
      <c r="G139" s="202" t="str">
        <f t="shared" ref="G139:G185" si="5">IF(F139&lt;30,"Kém",IF(F139&lt;50,"Yếu",IF(F139&lt;70,"Trung bình",IF(F139&lt;80,"Khá",IF(F139&lt;90,"Tốt","Xuất sắc")))))</f>
        <v>Trung bình</v>
      </c>
      <c r="H139" s="209" t="s">
        <v>73</v>
      </c>
    </row>
    <row r="140" spans="1:8" s="7" customFormat="1" x14ac:dyDescent="0.25">
      <c r="A140" s="210">
        <v>123</v>
      </c>
      <c r="B140" s="210">
        <v>2</v>
      </c>
      <c r="C140" s="211" t="s">
        <v>2883</v>
      </c>
      <c r="D140" s="211" t="s">
        <v>79</v>
      </c>
      <c r="E140" s="211" t="s">
        <v>71</v>
      </c>
      <c r="F140" s="214">
        <v>93</v>
      </c>
      <c r="G140" s="202" t="str">
        <f t="shared" si="5"/>
        <v>Xuất sắc</v>
      </c>
      <c r="H140" s="209"/>
    </row>
    <row r="141" spans="1:8" s="7" customFormat="1" x14ac:dyDescent="0.25">
      <c r="A141" s="210">
        <v>124</v>
      </c>
      <c r="B141" s="210">
        <v>3</v>
      </c>
      <c r="C141" s="211" t="s">
        <v>2884</v>
      </c>
      <c r="D141" s="211" t="s">
        <v>2885</v>
      </c>
      <c r="E141" s="211" t="s">
        <v>34</v>
      </c>
      <c r="F141" s="214">
        <v>75</v>
      </c>
      <c r="G141" s="202" t="str">
        <f t="shared" si="5"/>
        <v>Khá</v>
      </c>
      <c r="H141" s="209"/>
    </row>
    <row r="142" spans="1:8" s="7" customFormat="1" x14ac:dyDescent="0.25">
      <c r="A142" s="210">
        <v>125</v>
      </c>
      <c r="B142" s="210">
        <v>4</v>
      </c>
      <c r="C142" s="211" t="s">
        <v>2886</v>
      </c>
      <c r="D142" s="211" t="s">
        <v>183</v>
      </c>
      <c r="E142" s="211" t="s">
        <v>34</v>
      </c>
      <c r="F142" s="214">
        <v>63</v>
      </c>
      <c r="G142" s="202" t="str">
        <f t="shared" si="5"/>
        <v>Trung bình</v>
      </c>
      <c r="H142" s="209"/>
    </row>
    <row r="143" spans="1:8" s="7" customFormat="1" x14ac:dyDescent="0.25">
      <c r="A143" s="210">
        <v>126</v>
      </c>
      <c r="B143" s="210">
        <v>5</v>
      </c>
      <c r="C143" s="211" t="s">
        <v>2887</v>
      </c>
      <c r="D143" s="211" t="s">
        <v>455</v>
      </c>
      <c r="E143" s="211" t="s">
        <v>34</v>
      </c>
      <c r="F143" s="214">
        <v>60</v>
      </c>
      <c r="G143" s="202" t="str">
        <f t="shared" si="5"/>
        <v>Trung bình</v>
      </c>
      <c r="H143" s="209"/>
    </row>
    <row r="144" spans="1:8" s="7" customFormat="1" x14ac:dyDescent="0.25">
      <c r="A144" s="210">
        <v>127</v>
      </c>
      <c r="B144" s="210">
        <v>6</v>
      </c>
      <c r="C144" s="211" t="s">
        <v>2888</v>
      </c>
      <c r="D144" s="211" t="s">
        <v>2889</v>
      </c>
      <c r="E144" s="211" t="s">
        <v>34</v>
      </c>
      <c r="F144" s="214">
        <v>83</v>
      </c>
      <c r="G144" s="202" t="str">
        <f t="shared" si="5"/>
        <v>Tốt</v>
      </c>
      <c r="H144" s="209"/>
    </row>
    <row r="145" spans="1:8" s="7" customFormat="1" x14ac:dyDescent="0.25">
      <c r="A145" s="210">
        <v>128</v>
      </c>
      <c r="B145" s="210">
        <v>7</v>
      </c>
      <c r="C145" s="211" t="s">
        <v>2890</v>
      </c>
      <c r="D145" s="211" t="s">
        <v>13</v>
      </c>
      <c r="E145" s="211" t="s">
        <v>163</v>
      </c>
      <c r="F145" s="214">
        <v>85</v>
      </c>
      <c r="G145" s="202" t="str">
        <f t="shared" si="5"/>
        <v>Tốt</v>
      </c>
      <c r="H145" s="209"/>
    </row>
    <row r="146" spans="1:8" s="7" customFormat="1" x14ac:dyDescent="0.25">
      <c r="A146" s="210">
        <v>129</v>
      </c>
      <c r="B146" s="210">
        <v>8</v>
      </c>
      <c r="C146" s="211" t="s">
        <v>2891</v>
      </c>
      <c r="D146" s="211" t="s">
        <v>1971</v>
      </c>
      <c r="E146" s="211" t="s">
        <v>2892</v>
      </c>
      <c r="F146" s="214">
        <v>93</v>
      </c>
      <c r="G146" s="202" t="str">
        <f t="shared" si="5"/>
        <v>Xuất sắc</v>
      </c>
      <c r="H146" s="209"/>
    </row>
    <row r="147" spans="1:8" s="7" customFormat="1" x14ac:dyDescent="0.25">
      <c r="A147" s="210">
        <v>130</v>
      </c>
      <c r="B147" s="210">
        <v>9</v>
      </c>
      <c r="C147" s="211" t="s">
        <v>2893</v>
      </c>
      <c r="D147" s="211" t="s">
        <v>2894</v>
      </c>
      <c r="E147" s="211" t="s">
        <v>1286</v>
      </c>
      <c r="F147" s="214">
        <v>80</v>
      </c>
      <c r="G147" s="202" t="str">
        <f t="shared" si="5"/>
        <v>Tốt</v>
      </c>
      <c r="H147" s="209"/>
    </row>
    <row r="148" spans="1:8" s="7" customFormat="1" x14ac:dyDescent="0.25">
      <c r="A148" s="210">
        <v>131</v>
      </c>
      <c r="B148" s="210">
        <v>10</v>
      </c>
      <c r="C148" s="211" t="s">
        <v>2895</v>
      </c>
      <c r="D148" s="211" t="s">
        <v>328</v>
      </c>
      <c r="E148" s="211" t="s">
        <v>229</v>
      </c>
      <c r="F148" s="214">
        <v>75</v>
      </c>
      <c r="G148" s="202" t="str">
        <f t="shared" si="5"/>
        <v>Khá</v>
      </c>
      <c r="H148" s="209"/>
    </row>
    <row r="149" spans="1:8" s="7" customFormat="1" x14ac:dyDescent="0.25">
      <c r="A149" s="210">
        <v>132</v>
      </c>
      <c r="B149" s="210">
        <v>11</v>
      </c>
      <c r="C149" s="211" t="s">
        <v>2896</v>
      </c>
      <c r="D149" s="211" t="s">
        <v>2897</v>
      </c>
      <c r="E149" s="211" t="s">
        <v>41</v>
      </c>
      <c r="F149" s="214">
        <v>72</v>
      </c>
      <c r="G149" s="202" t="str">
        <f t="shared" si="5"/>
        <v>Khá</v>
      </c>
      <c r="H149" s="209"/>
    </row>
    <row r="150" spans="1:8" s="7" customFormat="1" x14ac:dyDescent="0.25">
      <c r="A150" s="210">
        <v>133</v>
      </c>
      <c r="B150" s="210">
        <v>12</v>
      </c>
      <c r="C150" s="211" t="s">
        <v>2898</v>
      </c>
      <c r="D150" s="211" t="s">
        <v>308</v>
      </c>
      <c r="E150" s="211" t="s">
        <v>149</v>
      </c>
      <c r="F150" s="214">
        <v>56</v>
      </c>
      <c r="G150" s="202" t="str">
        <f t="shared" si="5"/>
        <v>Trung bình</v>
      </c>
      <c r="H150" s="209" t="s">
        <v>73</v>
      </c>
    </row>
    <row r="151" spans="1:8" s="7" customFormat="1" x14ac:dyDescent="0.25">
      <c r="A151" s="210">
        <v>134</v>
      </c>
      <c r="B151" s="210">
        <v>13</v>
      </c>
      <c r="C151" s="211" t="s">
        <v>2899</v>
      </c>
      <c r="D151" s="211" t="s">
        <v>2900</v>
      </c>
      <c r="E151" s="211" t="s">
        <v>2319</v>
      </c>
      <c r="F151" s="214">
        <v>74</v>
      </c>
      <c r="G151" s="202" t="str">
        <f t="shared" si="5"/>
        <v>Khá</v>
      </c>
      <c r="H151" s="209"/>
    </row>
    <row r="152" spans="1:8" s="7" customFormat="1" x14ac:dyDescent="0.25">
      <c r="A152" s="210">
        <v>135</v>
      </c>
      <c r="B152" s="210">
        <v>14</v>
      </c>
      <c r="C152" s="211" t="s">
        <v>2901</v>
      </c>
      <c r="D152" s="211" t="s">
        <v>1218</v>
      </c>
      <c r="E152" s="211" t="s">
        <v>178</v>
      </c>
      <c r="F152" s="214">
        <v>65</v>
      </c>
      <c r="G152" s="202" t="str">
        <f t="shared" si="5"/>
        <v>Trung bình</v>
      </c>
      <c r="H152" s="209"/>
    </row>
    <row r="153" spans="1:8" s="7" customFormat="1" x14ac:dyDescent="0.25">
      <c r="A153" s="210">
        <v>136</v>
      </c>
      <c r="B153" s="210">
        <v>15</v>
      </c>
      <c r="C153" s="211" t="s">
        <v>2902</v>
      </c>
      <c r="D153" s="211" t="s">
        <v>188</v>
      </c>
      <c r="E153" s="211" t="s">
        <v>7</v>
      </c>
      <c r="F153" s="214">
        <v>86</v>
      </c>
      <c r="G153" s="202" t="str">
        <f t="shared" si="5"/>
        <v>Tốt</v>
      </c>
      <c r="H153" s="209"/>
    </row>
    <row r="154" spans="1:8" s="7" customFormat="1" x14ac:dyDescent="0.25">
      <c r="A154" s="210">
        <v>137</v>
      </c>
      <c r="B154" s="210">
        <v>16</v>
      </c>
      <c r="C154" s="211" t="s">
        <v>2903</v>
      </c>
      <c r="D154" s="211" t="s">
        <v>366</v>
      </c>
      <c r="E154" s="211" t="s">
        <v>14</v>
      </c>
      <c r="F154" s="214">
        <v>81</v>
      </c>
      <c r="G154" s="202" t="str">
        <f t="shared" si="5"/>
        <v>Tốt</v>
      </c>
      <c r="H154" s="209"/>
    </row>
    <row r="155" spans="1:8" s="7" customFormat="1" x14ac:dyDescent="0.25">
      <c r="A155" s="210">
        <v>138</v>
      </c>
      <c r="B155" s="210">
        <v>17</v>
      </c>
      <c r="C155" s="211" t="s">
        <v>2904</v>
      </c>
      <c r="D155" s="211" t="s">
        <v>264</v>
      </c>
      <c r="E155" s="211" t="s">
        <v>209</v>
      </c>
      <c r="F155" s="214">
        <v>90</v>
      </c>
      <c r="G155" s="202" t="str">
        <f t="shared" si="5"/>
        <v>Xuất sắc</v>
      </c>
      <c r="H155" s="209"/>
    </row>
    <row r="156" spans="1:8" s="7" customFormat="1" x14ac:dyDescent="0.25">
      <c r="A156" s="210">
        <v>139</v>
      </c>
      <c r="B156" s="210">
        <v>18</v>
      </c>
      <c r="C156" s="211" t="s">
        <v>2905</v>
      </c>
      <c r="D156" s="211" t="s">
        <v>1516</v>
      </c>
      <c r="E156" s="211" t="s">
        <v>47</v>
      </c>
      <c r="F156" s="214">
        <v>0</v>
      </c>
      <c r="G156" s="202" t="str">
        <f t="shared" si="5"/>
        <v>Kém</v>
      </c>
      <c r="H156" s="209" t="s">
        <v>73</v>
      </c>
    </row>
    <row r="157" spans="1:8" s="7" customFormat="1" x14ac:dyDescent="0.25">
      <c r="A157" s="210">
        <v>140</v>
      </c>
      <c r="B157" s="210">
        <v>19</v>
      </c>
      <c r="C157" s="211" t="s">
        <v>2906</v>
      </c>
      <c r="D157" s="211" t="s">
        <v>2907</v>
      </c>
      <c r="E157" s="211" t="s">
        <v>15</v>
      </c>
      <c r="F157" s="214">
        <v>60</v>
      </c>
      <c r="G157" s="202" t="str">
        <f t="shared" si="5"/>
        <v>Trung bình</v>
      </c>
      <c r="H157" s="209" t="s">
        <v>73</v>
      </c>
    </row>
    <row r="158" spans="1:8" s="7" customFormat="1" x14ac:dyDescent="0.25">
      <c r="A158" s="210">
        <v>141</v>
      </c>
      <c r="B158" s="210">
        <v>20</v>
      </c>
      <c r="C158" s="211" t="s">
        <v>2908</v>
      </c>
      <c r="D158" s="211" t="s">
        <v>2909</v>
      </c>
      <c r="E158" s="211" t="s">
        <v>124</v>
      </c>
      <c r="F158" s="214">
        <v>90</v>
      </c>
      <c r="G158" s="202" t="str">
        <f t="shared" si="5"/>
        <v>Xuất sắc</v>
      </c>
      <c r="H158" s="209"/>
    </row>
    <row r="159" spans="1:8" s="7" customFormat="1" x14ac:dyDescent="0.25">
      <c r="A159" s="210">
        <v>142</v>
      </c>
      <c r="B159" s="210">
        <v>21</v>
      </c>
      <c r="C159" s="211" t="s">
        <v>2912</v>
      </c>
      <c r="D159" s="211" t="s">
        <v>46</v>
      </c>
      <c r="E159" s="211" t="s">
        <v>56</v>
      </c>
      <c r="F159" s="214">
        <v>77</v>
      </c>
      <c r="G159" s="202" t="str">
        <f t="shared" si="5"/>
        <v>Khá</v>
      </c>
      <c r="H159" s="209"/>
    </row>
    <row r="160" spans="1:8" s="7" customFormat="1" x14ac:dyDescent="0.25">
      <c r="A160" s="210">
        <v>143</v>
      </c>
      <c r="B160" s="210">
        <v>22</v>
      </c>
      <c r="C160" s="211" t="s">
        <v>2913</v>
      </c>
      <c r="D160" s="211" t="s">
        <v>51</v>
      </c>
      <c r="E160" s="211" t="s">
        <v>56</v>
      </c>
      <c r="F160" s="214">
        <v>58</v>
      </c>
      <c r="G160" s="202" t="str">
        <f t="shared" si="5"/>
        <v>Trung bình</v>
      </c>
      <c r="H160" s="209"/>
    </row>
    <row r="161" spans="1:8" s="7" customFormat="1" x14ac:dyDescent="0.25">
      <c r="A161" s="210">
        <v>144</v>
      </c>
      <c r="B161" s="210">
        <v>23</v>
      </c>
      <c r="C161" s="211" t="s">
        <v>2914</v>
      </c>
      <c r="D161" s="211" t="s">
        <v>249</v>
      </c>
      <c r="E161" s="211" t="s">
        <v>2915</v>
      </c>
      <c r="F161" s="214">
        <v>90</v>
      </c>
      <c r="G161" s="202" t="str">
        <f t="shared" si="5"/>
        <v>Xuất sắc</v>
      </c>
      <c r="H161" s="209"/>
    </row>
    <row r="162" spans="1:8" s="7" customFormat="1" x14ac:dyDescent="0.25">
      <c r="A162" s="210">
        <v>145</v>
      </c>
      <c r="B162" s="210">
        <v>24</v>
      </c>
      <c r="C162" s="211" t="s">
        <v>2916</v>
      </c>
      <c r="D162" s="211" t="s">
        <v>2917</v>
      </c>
      <c r="E162" s="211" t="s">
        <v>2918</v>
      </c>
      <c r="F162" s="214">
        <v>83</v>
      </c>
      <c r="G162" s="202" t="str">
        <f t="shared" si="5"/>
        <v>Tốt</v>
      </c>
      <c r="H162" s="209"/>
    </row>
    <row r="163" spans="1:8" s="7" customFormat="1" x14ac:dyDescent="0.25">
      <c r="A163" s="210">
        <v>146</v>
      </c>
      <c r="B163" s="210">
        <v>25</v>
      </c>
      <c r="C163" s="211" t="s">
        <v>2919</v>
      </c>
      <c r="D163" s="211" t="s">
        <v>2920</v>
      </c>
      <c r="E163" s="211" t="s">
        <v>8</v>
      </c>
      <c r="F163" s="214">
        <v>80</v>
      </c>
      <c r="G163" s="202" t="str">
        <f t="shared" si="5"/>
        <v>Tốt</v>
      </c>
      <c r="H163" s="209"/>
    </row>
    <row r="164" spans="1:8" s="7" customFormat="1" x14ac:dyDescent="0.25">
      <c r="A164" s="210">
        <v>147</v>
      </c>
      <c r="B164" s="210">
        <v>26</v>
      </c>
      <c r="C164" s="211" t="s">
        <v>2921</v>
      </c>
      <c r="D164" s="211" t="s">
        <v>1654</v>
      </c>
      <c r="E164" s="211" t="s">
        <v>8</v>
      </c>
      <c r="F164" s="214">
        <v>83</v>
      </c>
      <c r="G164" s="202" t="str">
        <f t="shared" si="5"/>
        <v>Tốt</v>
      </c>
      <c r="H164" s="209"/>
    </row>
    <row r="165" spans="1:8" s="7" customFormat="1" x14ac:dyDescent="0.25">
      <c r="A165" s="210">
        <v>148</v>
      </c>
      <c r="B165" s="210">
        <v>27</v>
      </c>
      <c r="C165" s="211" t="s">
        <v>2922</v>
      </c>
      <c r="D165" s="211" t="s">
        <v>2923</v>
      </c>
      <c r="E165" s="211" t="s">
        <v>8</v>
      </c>
      <c r="F165" s="214">
        <v>55</v>
      </c>
      <c r="G165" s="202" t="str">
        <f t="shared" si="5"/>
        <v>Trung bình</v>
      </c>
      <c r="H165" s="209" t="s">
        <v>73</v>
      </c>
    </row>
    <row r="166" spans="1:8" s="7" customFormat="1" x14ac:dyDescent="0.25">
      <c r="A166" s="210">
        <v>149</v>
      </c>
      <c r="B166" s="210">
        <v>28</v>
      </c>
      <c r="C166" s="211" t="s">
        <v>2924</v>
      </c>
      <c r="D166" s="211" t="s">
        <v>167</v>
      </c>
      <c r="E166" s="211" t="s">
        <v>8</v>
      </c>
      <c r="F166" s="214">
        <v>75</v>
      </c>
      <c r="G166" s="202" t="str">
        <f t="shared" si="5"/>
        <v>Khá</v>
      </c>
      <c r="H166" s="209"/>
    </row>
    <row r="167" spans="1:8" s="7" customFormat="1" x14ac:dyDescent="0.25">
      <c r="A167" s="210">
        <v>150</v>
      </c>
      <c r="B167" s="210">
        <v>29</v>
      </c>
      <c r="C167" s="211" t="s">
        <v>2925</v>
      </c>
      <c r="D167" s="211" t="s">
        <v>331</v>
      </c>
      <c r="E167" s="211" t="s">
        <v>8</v>
      </c>
      <c r="F167" s="214">
        <v>70</v>
      </c>
      <c r="G167" s="202" t="str">
        <f t="shared" si="5"/>
        <v>Khá</v>
      </c>
      <c r="H167" s="209"/>
    </row>
    <row r="168" spans="1:8" s="7" customFormat="1" x14ac:dyDescent="0.25">
      <c r="A168" s="210">
        <v>151</v>
      </c>
      <c r="B168" s="210">
        <v>30</v>
      </c>
      <c r="C168" s="211" t="s">
        <v>2926</v>
      </c>
      <c r="D168" s="211" t="s">
        <v>68</v>
      </c>
      <c r="E168" s="211" t="s">
        <v>972</v>
      </c>
      <c r="F168" s="214">
        <v>72</v>
      </c>
      <c r="G168" s="202" t="str">
        <f t="shared" si="5"/>
        <v>Khá</v>
      </c>
      <c r="H168" s="209"/>
    </row>
    <row r="169" spans="1:8" s="7" customFormat="1" x14ac:dyDescent="0.25">
      <c r="A169" s="210">
        <v>152</v>
      </c>
      <c r="B169" s="210">
        <v>31</v>
      </c>
      <c r="C169" s="211" t="s">
        <v>2927</v>
      </c>
      <c r="D169" s="211" t="s">
        <v>2928</v>
      </c>
      <c r="E169" s="211" t="s">
        <v>22</v>
      </c>
      <c r="F169" s="214">
        <v>55</v>
      </c>
      <c r="G169" s="202" t="str">
        <f t="shared" si="5"/>
        <v>Trung bình</v>
      </c>
      <c r="H169" s="209"/>
    </row>
    <row r="170" spans="1:8" s="7" customFormat="1" x14ac:dyDescent="0.25">
      <c r="A170" s="210">
        <v>153</v>
      </c>
      <c r="B170" s="210">
        <v>32</v>
      </c>
      <c r="C170" s="211" t="s">
        <v>2929</v>
      </c>
      <c r="D170" s="211" t="s">
        <v>432</v>
      </c>
      <c r="E170" s="211" t="s">
        <v>201</v>
      </c>
      <c r="F170" s="214">
        <v>60</v>
      </c>
      <c r="G170" s="202" t="str">
        <f t="shared" si="5"/>
        <v>Trung bình</v>
      </c>
      <c r="H170" s="209" t="s">
        <v>73</v>
      </c>
    </row>
    <row r="171" spans="1:8" s="7" customFormat="1" x14ac:dyDescent="0.25">
      <c r="A171" s="210">
        <v>154</v>
      </c>
      <c r="B171" s="210">
        <v>33</v>
      </c>
      <c r="C171" s="211" t="s">
        <v>2930</v>
      </c>
      <c r="D171" s="211" t="s">
        <v>386</v>
      </c>
      <c r="E171" s="211" t="s">
        <v>170</v>
      </c>
      <c r="F171" s="214">
        <v>78</v>
      </c>
      <c r="G171" s="202" t="str">
        <f t="shared" si="5"/>
        <v>Khá</v>
      </c>
      <c r="H171" s="209"/>
    </row>
    <row r="172" spans="1:8" s="7" customFormat="1" x14ac:dyDescent="0.25">
      <c r="A172" s="210">
        <v>155</v>
      </c>
      <c r="B172" s="210">
        <v>34</v>
      </c>
      <c r="C172" s="211" t="s">
        <v>2931</v>
      </c>
      <c r="D172" s="211" t="s">
        <v>2932</v>
      </c>
      <c r="E172" s="211" t="s">
        <v>182</v>
      </c>
      <c r="F172" s="214">
        <v>90</v>
      </c>
      <c r="G172" s="202" t="str">
        <f t="shared" si="5"/>
        <v>Xuất sắc</v>
      </c>
      <c r="H172" s="209"/>
    </row>
    <row r="173" spans="1:8" s="7" customFormat="1" x14ac:dyDescent="0.25">
      <c r="A173" s="210">
        <v>156</v>
      </c>
      <c r="B173" s="210">
        <v>35</v>
      </c>
      <c r="C173" s="211" t="s">
        <v>2933</v>
      </c>
      <c r="D173" s="211" t="s">
        <v>18</v>
      </c>
      <c r="E173" s="211" t="s">
        <v>26</v>
      </c>
      <c r="F173" s="214">
        <v>62</v>
      </c>
      <c r="G173" s="202" t="str">
        <f t="shared" si="5"/>
        <v>Trung bình</v>
      </c>
      <c r="H173" s="209"/>
    </row>
    <row r="174" spans="1:8" s="7" customFormat="1" x14ac:dyDescent="0.25">
      <c r="A174" s="210">
        <v>157</v>
      </c>
      <c r="B174" s="210">
        <v>36</v>
      </c>
      <c r="C174" s="211" t="s">
        <v>2934</v>
      </c>
      <c r="D174" s="211" t="s">
        <v>50</v>
      </c>
      <c r="E174" s="211" t="s">
        <v>2935</v>
      </c>
      <c r="F174" s="214">
        <v>78</v>
      </c>
      <c r="G174" s="202" t="str">
        <f t="shared" si="5"/>
        <v>Khá</v>
      </c>
      <c r="H174" s="209"/>
    </row>
    <row r="175" spans="1:8" s="7" customFormat="1" x14ac:dyDescent="0.25">
      <c r="A175" s="210">
        <v>158</v>
      </c>
      <c r="B175" s="210">
        <v>37</v>
      </c>
      <c r="C175" s="211" t="s">
        <v>2936</v>
      </c>
      <c r="D175" s="211" t="s">
        <v>522</v>
      </c>
      <c r="E175" s="211" t="s">
        <v>9</v>
      </c>
      <c r="F175" s="214">
        <v>54</v>
      </c>
      <c r="G175" s="202" t="str">
        <f t="shared" si="5"/>
        <v>Trung bình</v>
      </c>
      <c r="H175" s="209" t="s">
        <v>73</v>
      </c>
    </row>
    <row r="176" spans="1:8" s="7" customFormat="1" x14ac:dyDescent="0.25">
      <c r="A176" s="210">
        <v>159</v>
      </c>
      <c r="B176" s="210">
        <v>38</v>
      </c>
      <c r="C176" s="145" t="s">
        <v>2937</v>
      </c>
      <c r="D176" s="145" t="s">
        <v>2938</v>
      </c>
      <c r="E176" s="145" t="s">
        <v>9</v>
      </c>
      <c r="F176" s="214">
        <v>90</v>
      </c>
      <c r="G176" s="202" t="str">
        <f t="shared" si="5"/>
        <v>Xuất sắc</v>
      </c>
      <c r="H176" s="209"/>
    </row>
    <row r="177" spans="1:8" s="7" customFormat="1" x14ac:dyDescent="0.25">
      <c r="A177" s="210">
        <v>160</v>
      </c>
      <c r="B177" s="210">
        <v>39</v>
      </c>
      <c r="C177" s="211" t="s">
        <v>2939</v>
      </c>
      <c r="D177" s="211" t="s">
        <v>18</v>
      </c>
      <c r="E177" s="211" t="s">
        <v>190</v>
      </c>
      <c r="F177" s="214">
        <v>60</v>
      </c>
      <c r="G177" s="202" t="str">
        <f t="shared" si="5"/>
        <v>Trung bình</v>
      </c>
      <c r="H177" s="209" t="s">
        <v>73</v>
      </c>
    </row>
    <row r="178" spans="1:8" s="7" customFormat="1" x14ac:dyDescent="0.25">
      <c r="A178" s="210">
        <v>161</v>
      </c>
      <c r="B178" s="210">
        <v>40</v>
      </c>
      <c r="C178" s="211" t="s">
        <v>2940</v>
      </c>
      <c r="D178" s="211" t="s">
        <v>2941</v>
      </c>
      <c r="E178" s="211" t="s">
        <v>342</v>
      </c>
      <c r="F178" s="214">
        <v>85</v>
      </c>
      <c r="G178" s="202" t="str">
        <f t="shared" si="5"/>
        <v>Tốt</v>
      </c>
      <c r="H178" s="209"/>
    </row>
    <row r="179" spans="1:8" s="7" customFormat="1" x14ac:dyDescent="0.25">
      <c r="A179" s="210">
        <v>162</v>
      </c>
      <c r="B179" s="210">
        <v>41</v>
      </c>
      <c r="C179" s="211" t="s">
        <v>2942</v>
      </c>
      <c r="D179" s="211" t="s">
        <v>2943</v>
      </c>
      <c r="E179" s="211" t="s">
        <v>11</v>
      </c>
      <c r="F179" s="214">
        <v>60</v>
      </c>
      <c r="G179" s="202" t="str">
        <f t="shared" si="5"/>
        <v>Trung bình</v>
      </c>
      <c r="H179" s="209" t="s">
        <v>73</v>
      </c>
    </row>
    <row r="180" spans="1:8" s="7" customFormat="1" x14ac:dyDescent="0.25">
      <c r="A180" s="210">
        <v>163</v>
      </c>
      <c r="B180" s="210">
        <v>42</v>
      </c>
      <c r="C180" s="211" t="s">
        <v>2944</v>
      </c>
      <c r="D180" s="211" t="s">
        <v>2945</v>
      </c>
      <c r="E180" s="211" t="s">
        <v>191</v>
      </c>
      <c r="F180" s="214">
        <v>77</v>
      </c>
      <c r="G180" s="202" t="str">
        <f t="shared" si="5"/>
        <v>Khá</v>
      </c>
      <c r="H180" s="209"/>
    </row>
    <row r="181" spans="1:8" s="7" customFormat="1" x14ac:dyDescent="0.25">
      <c r="A181" s="210">
        <v>164</v>
      </c>
      <c r="B181" s="210">
        <v>43</v>
      </c>
      <c r="C181" s="211" t="s">
        <v>2946</v>
      </c>
      <c r="D181" s="211" t="s">
        <v>120</v>
      </c>
      <c r="E181" s="211" t="s">
        <v>5</v>
      </c>
      <c r="F181" s="214">
        <v>80</v>
      </c>
      <c r="G181" s="202" t="str">
        <f t="shared" si="5"/>
        <v>Tốt</v>
      </c>
      <c r="H181" s="209"/>
    </row>
    <row r="182" spans="1:8" s="7" customFormat="1" x14ac:dyDescent="0.25">
      <c r="A182" s="210">
        <v>165</v>
      </c>
      <c r="B182" s="210">
        <v>44</v>
      </c>
      <c r="C182" s="211" t="s">
        <v>2947</v>
      </c>
      <c r="D182" s="211" t="s">
        <v>313</v>
      </c>
      <c r="E182" s="211" t="s">
        <v>12</v>
      </c>
      <c r="F182" s="214">
        <v>76</v>
      </c>
      <c r="G182" s="202" t="str">
        <f t="shared" si="5"/>
        <v>Khá</v>
      </c>
      <c r="H182" s="209"/>
    </row>
    <row r="183" spans="1:8" s="7" customFormat="1" x14ac:dyDescent="0.25">
      <c r="A183" s="210">
        <v>166</v>
      </c>
      <c r="B183" s="210">
        <v>45</v>
      </c>
      <c r="C183" s="211" t="s">
        <v>2948</v>
      </c>
      <c r="D183" s="211" t="s">
        <v>59</v>
      </c>
      <c r="E183" s="211" t="s">
        <v>12</v>
      </c>
      <c r="F183" s="214">
        <v>85</v>
      </c>
      <c r="G183" s="202" t="str">
        <f t="shared" si="5"/>
        <v>Tốt</v>
      </c>
      <c r="H183" s="209"/>
    </row>
    <row r="184" spans="1:8" s="7" customFormat="1" x14ac:dyDescent="0.25">
      <c r="A184" s="210">
        <v>167</v>
      </c>
      <c r="B184" s="210">
        <v>46</v>
      </c>
      <c r="C184" s="211" t="s">
        <v>2949</v>
      </c>
      <c r="D184" s="211" t="s">
        <v>2950</v>
      </c>
      <c r="E184" s="211" t="s">
        <v>159</v>
      </c>
      <c r="F184" s="214">
        <v>82</v>
      </c>
      <c r="G184" s="202" t="str">
        <f t="shared" si="5"/>
        <v>Tốt</v>
      </c>
      <c r="H184" s="209"/>
    </row>
    <row r="185" spans="1:8" s="7" customFormat="1" x14ac:dyDescent="0.25">
      <c r="A185" s="210">
        <v>168</v>
      </c>
      <c r="B185" s="210">
        <v>47</v>
      </c>
      <c r="C185" s="211" t="s">
        <v>2951</v>
      </c>
      <c r="D185" s="211" t="s">
        <v>200</v>
      </c>
      <c r="E185" s="211" t="s">
        <v>70</v>
      </c>
      <c r="F185" s="214">
        <v>80</v>
      </c>
      <c r="G185" s="202" t="str">
        <f t="shared" si="5"/>
        <v>Tốt</v>
      </c>
      <c r="H185" s="209"/>
    </row>
    <row r="186" spans="1:8" s="7" customFormat="1" ht="31.5" x14ac:dyDescent="0.25">
      <c r="A186" s="210"/>
      <c r="B186" s="210"/>
      <c r="C186" s="206" t="s">
        <v>5409</v>
      </c>
      <c r="D186" s="209"/>
      <c r="E186" s="213"/>
      <c r="F186" s="209"/>
      <c r="G186" s="202"/>
      <c r="H186" s="209"/>
    </row>
    <row r="187" spans="1:8" s="7" customFormat="1" x14ac:dyDescent="0.25">
      <c r="A187" s="210">
        <v>169</v>
      </c>
      <c r="B187" s="210">
        <v>1</v>
      </c>
      <c r="C187" s="211" t="s">
        <v>2776</v>
      </c>
      <c r="D187" s="211" t="s">
        <v>103</v>
      </c>
      <c r="E187" s="211" t="s">
        <v>71</v>
      </c>
      <c r="F187" s="233">
        <v>90</v>
      </c>
      <c r="G187" s="202" t="str">
        <f t="shared" ref="G187:G216" si="6">IF(F187&lt;30,"Kém",IF(F187&lt;50,"Yếu",IF(F187&lt;70,"Trung bình",IF(F187&lt;80,"Khá",IF(F187&lt;90,"Tốt","Xuất sắc")))))</f>
        <v>Xuất sắc</v>
      </c>
      <c r="H187" s="209"/>
    </row>
    <row r="188" spans="1:8" s="7" customFormat="1" x14ac:dyDescent="0.25">
      <c r="A188" s="210">
        <v>170</v>
      </c>
      <c r="B188" s="210">
        <v>2</v>
      </c>
      <c r="C188" s="211" t="s">
        <v>2777</v>
      </c>
      <c r="D188" s="211" t="s">
        <v>2778</v>
      </c>
      <c r="E188" s="211" t="s">
        <v>468</v>
      </c>
      <c r="F188" s="233">
        <v>85</v>
      </c>
      <c r="G188" s="202" t="str">
        <f t="shared" si="6"/>
        <v>Tốt</v>
      </c>
      <c r="H188" s="209"/>
    </row>
    <row r="189" spans="1:8" s="7" customFormat="1" x14ac:dyDescent="0.25">
      <c r="A189" s="210">
        <v>171</v>
      </c>
      <c r="B189" s="210">
        <v>3</v>
      </c>
      <c r="C189" s="211" t="s">
        <v>2779</v>
      </c>
      <c r="D189" s="211" t="s">
        <v>60</v>
      </c>
      <c r="E189" s="211" t="s">
        <v>1503</v>
      </c>
      <c r="F189" s="233">
        <v>86</v>
      </c>
      <c r="G189" s="202" t="str">
        <f t="shared" si="6"/>
        <v>Tốt</v>
      </c>
      <c r="H189" s="209"/>
    </row>
    <row r="190" spans="1:8" s="7" customFormat="1" x14ac:dyDescent="0.25">
      <c r="A190" s="210">
        <v>172</v>
      </c>
      <c r="B190" s="210">
        <v>4</v>
      </c>
      <c r="C190" s="211" t="s">
        <v>2780</v>
      </c>
      <c r="D190" s="211" t="s">
        <v>2781</v>
      </c>
      <c r="E190" s="211" t="s">
        <v>2236</v>
      </c>
      <c r="F190" s="233">
        <v>74</v>
      </c>
      <c r="G190" s="202" t="str">
        <f t="shared" si="6"/>
        <v>Khá</v>
      </c>
      <c r="H190" s="209"/>
    </row>
    <row r="191" spans="1:8" s="7" customFormat="1" x14ac:dyDescent="0.25">
      <c r="A191" s="210">
        <v>173</v>
      </c>
      <c r="B191" s="210">
        <v>5</v>
      </c>
      <c r="C191" s="211" t="s">
        <v>2782</v>
      </c>
      <c r="D191" s="211" t="s">
        <v>18</v>
      </c>
      <c r="E191" s="211" t="s">
        <v>163</v>
      </c>
      <c r="F191" s="233">
        <v>72</v>
      </c>
      <c r="G191" s="202" t="str">
        <f t="shared" si="6"/>
        <v>Khá</v>
      </c>
      <c r="H191" s="209"/>
    </row>
    <row r="192" spans="1:8" s="7" customFormat="1" x14ac:dyDescent="0.25">
      <c r="A192" s="210">
        <v>174</v>
      </c>
      <c r="B192" s="210">
        <v>6</v>
      </c>
      <c r="C192" s="211" t="s">
        <v>2783</v>
      </c>
      <c r="D192" s="211" t="s">
        <v>18</v>
      </c>
      <c r="E192" s="211" t="s">
        <v>27</v>
      </c>
      <c r="F192" s="233">
        <v>0</v>
      </c>
      <c r="G192" s="202" t="str">
        <f t="shared" si="6"/>
        <v>Kém</v>
      </c>
      <c r="H192" s="209" t="s">
        <v>73</v>
      </c>
    </row>
    <row r="193" spans="1:8" s="7" customFormat="1" x14ac:dyDescent="0.25">
      <c r="A193" s="210">
        <v>175</v>
      </c>
      <c r="B193" s="210">
        <v>7</v>
      </c>
      <c r="C193" s="211" t="s">
        <v>2784</v>
      </c>
      <c r="D193" s="211" t="s">
        <v>18</v>
      </c>
      <c r="E193" s="211" t="s">
        <v>43</v>
      </c>
      <c r="F193" s="233">
        <v>90</v>
      </c>
      <c r="G193" s="202" t="str">
        <f t="shared" si="6"/>
        <v>Xuất sắc</v>
      </c>
      <c r="H193" s="209"/>
    </row>
    <row r="194" spans="1:8" s="7" customFormat="1" x14ac:dyDescent="0.25">
      <c r="A194" s="210">
        <v>176</v>
      </c>
      <c r="B194" s="210">
        <v>8</v>
      </c>
      <c r="C194" s="211" t="s">
        <v>2785</v>
      </c>
      <c r="D194" s="211" t="s">
        <v>188</v>
      </c>
      <c r="E194" s="211" t="s">
        <v>180</v>
      </c>
      <c r="F194" s="233">
        <v>83</v>
      </c>
      <c r="G194" s="202" t="str">
        <f t="shared" si="6"/>
        <v>Tốt</v>
      </c>
      <c r="H194" s="209"/>
    </row>
    <row r="195" spans="1:8" s="7" customFormat="1" x14ac:dyDescent="0.25">
      <c r="A195" s="210">
        <v>177</v>
      </c>
      <c r="B195" s="210">
        <v>9</v>
      </c>
      <c r="C195" s="211" t="s">
        <v>2786</v>
      </c>
      <c r="D195" s="211" t="s">
        <v>48</v>
      </c>
      <c r="E195" s="211" t="s">
        <v>21</v>
      </c>
      <c r="F195" s="233">
        <v>90</v>
      </c>
      <c r="G195" s="202" t="str">
        <f t="shared" si="6"/>
        <v>Xuất sắc</v>
      </c>
      <c r="H195" s="209"/>
    </row>
    <row r="196" spans="1:8" s="7" customFormat="1" x14ac:dyDescent="0.25">
      <c r="A196" s="210">
        <v>178</v>
      </c>
      <c r="B196" s="210">
        <v>10</v>
      </c>
      <c r="C196" s="211" t="s">
        <v>2787</v>
      </c>
      <c r="D196" s="211" t="s">
        <v>50</v>
      </c>
      <c r="E196" s="211" t="s">
        <v>56</v>
      </c>
      <c r="F196" s="233">
        <v>81</v>
      </c>
      <c r="G196" s="202" t="str">
        <f t="shared" si="6"/>
        <v>Tốt</v>
      </c>
      <c r="H196" s="209"/>
    </row>
    <row r="197" spans="1:8" s="7" customFormat="1" x14ac:dyDescent="0.25">
      <c r="A197" s="210">
        <v>179</v>
      </c>
      <c r="B197" s="210">
        <v>11</v>
      </c>
      <c r="C197" s="211" t="s">
        <v>2788</v>
      </c>
      <c r="D197" s="211" t="s">
        <v>2789</v>
      </c>
      <c r="E197" s="211" t="s">
        <v>109</v>
      </c>
      <c r="F197" s="233">
        <v>88</v>
      </c>
      <c r="G197" s="202" t="str">
        <f t="shared" si="6"/>
        <v>Tốt</v>
      </c>
      <c r="H197" s="209"/>
    </row>
    <row r="198" spans="1:8" s="7" customFormat="1" x14ac:dyDescent="0.25">
      <c r="A198" s="210">
        <v>180</v>
      </c>
      <c r="B198" s="210">
        <v>12</v>
      </c>
      <c r="C198" s="211" t="s">
        <v>2790</v>
      </c>
      <c r="D198" s="211" t="s">
        <v>2091</v>
      </c>
      <c r="E198" s="211" t="s">
        <v>109</v>
      </c>
      <c r="F198" s="233">
        <v>90</v>
      </c>
      <c r="G198" s="202" t="str">
        <f t="shared" si="6"/>
        <v>Xuất sắc</v>
      </c>
      <c r="H198" s="209"/>
    </row>
    <row r="199" spans="1:8" s="7" customFormat="1" x14ac:dyDescent="0.25">
      <c r="A199" s="210">
        <v>181</v>
      </c>
      <c r="B199" s="210">
        <v>13</v>
      </c>
      <c r="C199" s="211" t="s">
        <v>1162</v>
      </c>
      <c r="D199" s="211" t="s">
        <v>290</v>
      </c>
      <c r="E199" s="211" t="s">
        <v>8</v>
      </c>
      <c r="F199" s="233">
        <v>82</v>
      </c>
      <c r="G199" s="202" t="str">
        <f t="shared" si="6"/>
        <v>Tốt</v>
      </c>
      <c r="H199" s="209"/>
    </row>
    <row r="200" spans="1:8" s="7" customFormat="1" x14ac:dyDescent="0.25">
      <c r="A200" s="210">
        <v>182</v>
      </c>
      <c r="B200" s="210">
        <v>14</v>
      </c>
      <c r="C200" s="211" t="s">
        <v>2791</v>
      </c>
      <c r="D200" s="211" t="s">
        <v>78</v>
      </c>
      <c r="E200" s="211" t="s">
        <v>8</v>
      </c>
      <c r="F200" s="233">
        <v>90</v>
      </c>
      <c r="G200" s="202" t="str">
        <f t="shared" si="6"/>
        <v>Xuất sắc</v>
      </c>
      <c r="H200" s="209"/>
    </row>
    <row r="201" spans="1:8" s="7" customFormat="1" x14ac:dyDescent="0.25">
      <c r="A201" s="210">
        <v>183</v>
      </c>
      <c r="B201" s="210">
        <v>15</v>
      </c>
      <c r="C201" s="211" t="s">
        <v>2792</v>
      </c>
      <c r="D201" s="211" t="s">
        <v>13</v>
      </c>
      <c r="E201" s="211" t="s">
        <v>2793</v>
      </c>
      <c r="F201" s="233">
        <v>90</v>
      </c>
      <c r="G201" s="202" t="str">
        <f t="shared" si="6"/>
        <v>Xuất sắc</v>
      </c>
      <c r="H201" s="209"/>
    </row>
    <row r="202" spans="1:8" s="7" customFormat="1" x14ac:dyDescent="0.25">
      <c r="A202" s="210">
        <v>184</v>
      </c>
      <c r="B202" s="210">
        <v>16</v>
      </c>
      <c r="C202" s="211" t="s">
        <v>2794</v>
      </c>
      <c r="D202" s="211" t="s">
        <v>573</v>
      </c>
      <c r="E202" s="211" t="s">
        <v>25</v>
      </c>
      <c r="F202" s="233">
        <v>90</v>
      </c>
      <c r="G202" s="202" t="str">
        <f t="shared" si="6"/>
        <v>Xuất sắc</v>
      </c>
      <c r="H202" s="209"/>
    </row>
    <row r="203" spans="1:8" s="7" customFormat="1" x14ac:dyDescent="0.25">
      <c r="A203" s="210">
        <v>185</v>
      </c>
      <c r="B203" s="210">
        <v>17</v>
      </c>
      <c r="C203" s="211" t="s">
        <v>2795</v>
      </c>
      <c r="D203" s="211" t="s">
        <v>2796</v>
      </c>
      <c r="E203" s="211" t="s">
        <v>170</v>
      </c>
      <c r="F203" s="233">
        <v>70</v>
      </c>
      <c r="G203" s="202" t="str">
        <f t="shared" si="6"/>
        <v>Khá</v>
      </c>
      <c r="H203" s="209"/>
    </row>
    <row r="204" spans="1:8" s="7" customFormat="1" x14ac:dyDescent="0.25">
      <c r="A204" s="210">
        <v>186</v>
      </c>
      <c r="B204" s="210">
        <v>18</v>
      </c>
      <c r="C204" s="211" t="s">
        <v>2797</v>
      </c>
      <c r="D204" s="211" t="s">
        <v>2798</v>
      </c>
      <c r="E204" s="211" t="s">
        <v>182</v>
      </c>
      <c r="F204" s="233">
        <v>75</v>
      </c>
      <c r="G204" s="202" t="str">
        <f t="shared" si="6"/>
        <v>Khá</v>
      </c>
      <c r="H204" s="209"/>
    </row>
    <row r="205" spans="1:8" s="7" customFormat="1" x14ac:dyDescent="0.25">
      <c r="A205" s="210">
        <v>187</v>
      </c>
      <c r="B205" s="210">
        <v>19</v>
      </c>
      <c r="C205" s="211" t="s">
        <v>2799</v>
      </c>
      <c r="D205" s="211" t="s">
        <v>264</v>
      </c>
      <c r="E205" s="211" t="s">
        <v>171</v>
      </c>
      <c r="F205" s="233">
        <v>81</v>
      </c>
      <c r="G205" s="202" t="str">
        <f t="shared" si="6"/>
        <v>Tốt</v>
      </c>
      <c r="H205" s="209"/>
    </row>
    <row r="206" spans="1:8" s="7" customFormat="1" x14ac:dyDescent="0.25">
      <c r="A206" s="210">
        <v>188</v>
      </c>
      <c r="B206" s="210">
        <v>20</v>
      </c>
      <c r="C206" s="211" t="s">
        <v>2800</v>
      </c>
      <c r="D206" s="211" t="s">
        <v>2801</v>
      </c>
      <c r="E206" s="211" t="s">
        <v>269</v>
      </c>
      <c r="F206" s="233">
        <v>80</v>
      </c>
      <c r="G206" s="202" t="str">
        <f t="shared" si="6"/>
        <v>Tốt</v>
      </c>
      <c r="H206" s="209"/>
    </row>
    <row r="207" spans="1:8" s="7" customFormat="1" x14ac:dyDescent="0.25">
      <c r="A207" s="210">
        <v>189</v>
      </c>
      <c r="B207" s="210">
        <v>21</v>
      </c>
      <c r="C207" s="211" t="s">
        <v>2802</v>
      </c>
      <c r="D207" s="211" t="s">
        <v>2803</v>
      </c>
      <c r="E207" s="211" t="s">
        <v>62</v>
      </c>
      <c r="F207" s="233">
        <v>99</v>
      </c>
      <c r="G207" s="202" t="str">
        <f t="shared" si="6"/>
        <v>Xuất sắc</v>
      </c>
      <c r="H207" s="209"/>
    </row>
    <row r="208" spans="1:8" s="7" customFormat="1" x14ac:dyDescent="0.25">
      <c r="A208" s="210">
        <v>190</v>
      </c>
      <c r="B208" s="210">
        <v>22</v>
      </c>
      <c r="C208" s="211" t="s">
        <v>2804</v>
      </c>
      <c r="D208" s="211" t="s">
        <v>18</v>
      </c>
      <c r="E208" s="211" t="s">
        <v>64</v>
      </c>
      <c r="F208" s="233">
        <v>75</v>
      </c>
      <c r="G208" s="202" t="str">
        <f t="shared" si="6"/>
        <v>Khá</v>
      </c>
      <c r="H208" s="209"/>
    </row>
    <row r="209" spans="1:8" s="7" customFormat="1" x14ac:dyDescent="0.25">
      <c r="A209" s="210">
        <v>191</v>
      </c>
      <c r="B209" s="210">
        <v>23</v>
      </c>
      <c r="C209" s="211" t="s">
        <v>2805</v>
      </c>
      <c r="D209" s="211" t="s">
        <v>18</v>
      </c>
      <c r="E209" s="211" t="s">
        <v>2201</v>
      </c>
      <c r="F209" s="233">
        <v>70</v>
      </c>
      <c r="G209" s="202" t="str">
        <f t="shared" si="6"/>
        <v>Khá</v>
      </c>
      <c r="H209" s="209"/>
    </row>
    <row r="210" spans="1:8" s="7" customFormat="1" x14ac:dyDescent="0.25">
      <c r="A210" s="210">
        <v>192</v>
      </c>
      <c r="B210" s="210">
        <v>24</v>
      </c>
      <c r="C210" s="211" t="s">
        <v>2806</v>
      </c>
      <c r="D210" s="211" t="s">
        <v>2807</v>
      </c>
      <c r="E210" s="211" t="s">
        <v>2808</v>
      </c>
      <c r="F210" s="233">
        <v>80</v>
      </c>
      <c r="G210" s="202" t="str">
        <f t="shared" si="6"/>
        <v>Tốt</v>
      </c>
      <c r="H210" s="209"/>
    </row>
    <row r="211" spans="1:8" s="7" customFormat="1" x14ac:dyDescent="0.25">
      <c r="A211" s="210">
        <v>193</v>
      </c>
      <c r="B211" s="210">
        <v>25</v>
      </c>
      <c r="C211" s="211" t="s">
        <v>2809</v>
      </c>
      <c r="D211" s="211" t="s">
        <v>470</v>
      </c>
      <c r="E211" s="211" t="s">
        <v>184</v>
      </c>
      <c r="F211" s="233">
        <v>97</v>
      </c>
      <c r="G211" s="202" t="str">
        <f t="shared" si="6"/>
        <v>Xuất sắc</v>
      </c>
      <c r="H211" s="209"/>
    </row>
    <row r="212" spans="1:8" s="7" customFormat="1" x14ac:dyDescent="0.25">
      <c r="A212" s="210">
        <v>194</v>
      </c>
      <c r="B212" s="210">
        <v>26</v>
      </c>
      <c r="C212" s="211" t="s">
        <v>2810</v>
      </c>
      <c r="D212" s="211" t="s">
        <v>13</v>
      </c>
      <c r="E212" s="211" t="s">
        <v>184</v>
      </c>
      <c r="F212" s="233">
        <v>90</v>
      </c>
      <c r="G212" s="202" t="str">
        <f t="shared" si="6"/>
        <v>Xuất sắc</v>
      </c>
      <c r="H212" s="209"/>
    </row>
    <row r="213" spans="1:8" s="7" customFormat="1" x14ac:dyDescent="0.25">
      <c r="A213" s="210">
        <v>195</v>
      </c>
      <c r="B213" s="210">
        <v>27</v>
      </c>
      <c r="C213" s="211" t="s">
        <v>2811</v>
      </c>
      <c r="D213" s="211" t="s">
        <v>2812</v>
      </c>
      <c r="E213" s="211" t="s">
        <v>2813</v>
      </c>
      <c r="F213" s="233">
        <v>90</v>
      </c>
      <c r="G213" s="202" t="str">
        <f t="shared" si="6"/>
        <v>Xuất sắc</v>
      </c>
      <c r="H213" s="209"/>
    </row>
    <row r="214" spans="1:8" s="7" customFormat="1" x14ac:dyDescent="0.25">
      <c r="A214" s="210">
        <v>196</v>
      </c>
      <c r="B214" s="210">
        <v>28</v>
      </c>
      <c r="C214" s="211" t="s">
        <v>2814</v>
      </c>
      <c r="D214" s="211" t="s">
        <v>167</v>
      </c>
      <c r="E214" s="211" t="s">
        <v>12</v>
      </c>
      <c r="F214" s="233">
        <v>70</v>
      </c>
      <c r="G214" s="202" t="str">
        <f t="shared" si="6"/>
        <v>Khá</v>
      </c>
      <c r="H214" s="209"/>
    </row>
    <row r="215" spans="1:8" s="7" customFormat="1" x14ac:dyDescent="0.25">
      <c r="A215" s="210">
        <v>197</v>
      </c>
      <c r="B215" s="210">
        <v>29</v>
      </c>
      <c r="C215" s="211" t="s">
        <v>2815</v>
      </c>
      <c r="D215" s="211" t="s">
        <v>1243</v>
      </c>
      <c r="E215" s="211" t="s">
        <v>393</v>
      </c>
      <c r="F215" s="233">
        <v>70</v>
      </c>
      <c r="G215" s="202" t="str">
        <f t="shared" si="6"/>
        <v>Khá</v>
      </c>
      <c r="H215" s="209"/>
    </row>
    <row r="216" spans="1:8" s="7" customFormat="1" x14ac:dyDescent="0.25">
      <c r="A216" s="210">
        <v>198</v>
      </c>
      <c r="B216" s="210">
        <v>30</v>
      </c>
      <c r="C216" s="211" t="s">
        <v>2816</v>
      </c>
      <c r="D216" s="211" t="s">
        <v>2051</v>
      </c>
      <c r="E216" s="211" t="s">
        <v>186</v>
      </c>
      <c r="F216" s="233">
        <v>78</v>
      </c>
      <c r="G216" s="202" t="str">
        <f t="shared" si="6"/>
        <v>Khá</v>
      </c>
      <c r="H216" s="209"/>
    </row>
    <row r="217" spans="1:8" s="7" customFormat="1" x14ac:dyDescent="0.25">
      <c r="A217" s="210"/>
      <c r="B217" s="210"/>
      <c r="C217" s="206" t="s">
        <v>5410</v>
      </c>
      <c r="D217" s="209"/>
      <c r="E217" s="213"/>
      <c r="F217" s="209"/>
      <c r="G217" s="202"/>
      <c r="H217" s="209"/>
    </row>
    <row r="218" spans="1:8" s="7" customFormat="1" x14ac:dyDescent="0.25">
      <c r="A218" s="210">
        <v>199</v>
      </c>
      <c r="B218" s="210">
        <v>1</v>
      </c>
      <c r="C218" s="215" t="s">
        <v>2750</v>
      </c>
      <c r="D218" s="215" t="s">
        <v>2418</v>
      </c>
      <c r="E218" s="215" t="s">
        <v>14</v>
      </c>
      <c r="F218" s="23">
        <v>82</v>
      </c>
      <c r="G218" s="202" t="str">
        <f t="shared" ref="G218:G234" si="7">IF(F218&lt;30,"Kém",IF(F218&lt;50,"Yếu",IF(F218&lt;70,"Trung bình",IF(F218&lt;80,"Khá",IF(F218&lt;90,"Tốt","Xuất sắc")))))</f>
        <v>Tốt</v>
      </c>
      <c r="H218" s="209"/>
    </row>
    <row r="219" spans="1:8" s="7" customFormat="1" x14ac:dyDescent="0.25">
      <c r="A219" s="210">
        <v>200</v>
      </c>
      <c r="B219" s="210">
        <v>2</v>
      </c>
      <c r="C219" s="215" t="s">
        <v>2751</v>
      </c>
      <c r="D219" s="215" t="s">
        <v>2752</v>
      </c>
      <c r="E219" s="215" t="s">
        <v>47</v>
      </c>
      <c r="F219" s="23">
        <v>77</v>
      </c>
      <c r="G219" s="202" t="str">
        <f t="shared" si="7"/>
        <v>Khá</v>
      </c>
      <c r="H219" s="209"/>
    </row>
    <row r="220" spans="1:8" s="7" customFormat="1" x14ac:dyDescent="0.25">
      <c r="A220" s="210">
        <v>201</v>
      </c>
      <c r="B220" s="210">
        <v>3</v>
      </c>
      <c r="C220" s="215" t="s">
        <v>2753</v>
      </c>
      <c r="D220" s="215" t="s">
        <v>2290</v>
      </c>
      <c r="E220" s="215" t="s">
        <v>49</v>
      </c>
      <c r="F220" s="23">
        <v>90</v>
      </c>
      <c r="G220" s="202" t="str">
        <f t="shared" si="7"/>
        <v>Xuất sắc</v>
      </c>
      <c r="H220" s="209"/>
    </row>
    <row r="221" spans="1:8" s="7" customFormat="1" x14ac:dyDescent="0.25">
      <c r="A221" s="210">
        <v>202</v>
      </c>
      <c r="B221" s="210">
        <v>4</v>
      </c>
      <c r="C221" s="215" t="s">
        <v>2754</v>
      </c>
      <c r="D221" s="215" t="s">
        <v>13</v>
      </c>
      <c r="E221" s="215" t="s">
        <v>109</v>
      </c>
      <c r="F221" s="23">
        <v>89</v>
      </c>
      <c r="G221" s="202" t="str">
        <f t="shared" si="7"/>
        <v>Tốt</v>
      </c>
      <c r="H221" s="209"/>
    </row>
    <row r="222" spans="1:8" s="7" customFormat="1" x14ac:dyDescent="0.25">
      <c r="A222" s="210">
        <v>203</v>
      </c>
      <c r="B222" s="210">
        <v>5</v>
      </c>
      <c r="C222" s="215" t="s">
        <v>2755</v>
      </c>
      <c r="D222" s="215" t="s">
        <v>406</v>
      </c>
      <c r="E222" s="215" t="s">
        <v>57</v>
      </c>
      <c r="F222" s="23">
        <v>88</v>
      </c>
      <c r="G222" s="202" t="str">
        <f t="shared" si="7"/>
        <v>Tốt</v>
      </c>
      <c r="H222" s="209"/>
    </row>
    <row r="223" spans="1:8" s="7" customFormat="1" x14ac:dyDescent="0.25">
      <c r="A223" s="210">
        <v>204</v>
      </c>
      <c r="B223" s="210">
        <v>6</v>
      </c>
      <c r="C223" s="215" t="s">
        <v>2756</v>
      </c>
      <c r="D223" s="215" t="s">
        <v>59</v>
      </c>
      <c r="E223" s="215" t="s">
        <v>8</v>
      </c>
      <c r="F223" s="23">
        <v>80</v>
      </c>
      <c r="G223" s="202" t="str">
        <f t="shared" si="7"/>
        <v>Tốt</v>
      </c>
      <c r="H223" s="209"/>
    </row>
    <row r="224" spans="1:8" s="7" customFormat="1" x14ac:dyDescent="0.25">
      <c r="A224" s="210">
        <v>205</v>
      </c>
      <c r="B224" s="210">
        <v>7</v>
      </c>
      <c r="C224" s="215" t="s">
        <v>2757</v>
      </c>
      <c r="D224" s="215" t="s">
        <v>177</v>
      </c>
      <c r="E224" s="215" t="s">
        <v>8</v>
      </c>
      <c r="F224" s="23">
        <v>90</v>
      </c>
      <c r="G224" s="202" t="str">
        <f t="shared" si="7"/>
        <v>Xuất sắc</v>
      </c>
      <c r="H224" s="209"/>
    </row>
    <row r="225" spans="1:8" s="7" customFormat="1" x14ac:dyDescent="0.25">
      <c r="A225" s="210">
        <v>206</v>
      </c>
      <c r="B225" s="210">
        <v>8</v>
      </c>
      <c r="C225" s="215" t="s">
        <v>2758</v>
      </c>
      <c r="D225" s="215" t="s">
        <v>224</v>
      </c>
      <c r="E225" s="215" t="s">
        <v>170</v>
      </c>
      <c r="F225" s="23">
        <v>92</v>
      </c>
      <c r="G225" s="202" t="str">
        <f t="shared" si="7"/>
        <v>Xuất sắc</v>
      </c>
      <c r="H225" s="209"/>
    </row>
    <row r="226" spans="1:8" s="7" customFormat="1" x14ac:dyDescent="0.25">
      <c r="A226" s="210">
        <v>207</v>
      </c>
      <c r="B226" s="210">
        <v>9</v>
      </c>
      <c r="C226" s="215" t="s">
        <v>2759</v>
      </c>
      <c r="D226" s="215" t="s">
        <v>2760</v>
      </c>
      <c r="E226" s="215" t="s">
        <v>212</v>
      </c>
      <c r="F226" s="23">
        <v>70</v>
      </c>
      <c r="G226" s="202" t="str">
        <f t="shared" si="7"/>
        <v>Khá</v>
      </c>
      <c r="H226" s="209"/>
    </row>
    <row r="227" spans="1:8" s="7" customFormat="1" x14ac:dyDescent="0.25">
      <c r="A227" s="210">
        <v>208</v>
      </c>
      <c r="B227" s="210">
        <v>10</v>
      </c>
      <c r="C227" s="215" t="s">
        <v>2761</v>
      </c>
      <c r="D227" s="215" t="s">
        <v>102</v>
      </c>
      <c r="E227" s="215" t="s">
        <v>88</v>
      </c>
      <c r="F227" s="23">
        <v>81</v>
      </c>
      <c r="G227" s="202" t="str">
        <f t="shared" si="7"/>
        <v>Tốt</v>
      </c>
      <c r="H227" s="209"/>
    </row>
    <row r="228" spans="1:8" s="7" customFormat="1" x14ac:dyDescent="0.25">
      <c r="A228" s="210">
        <v>209</v>
      </c>
      <c r="B228" s="210">
        <v>11</v>
      </c>
      <c r="C228" s="215" t="s">
        <v>2762</v>
      </c>
      <c r="D228" s="215" t="s">
        <v>2559</v>
      </c>
      <c r="E228" s="215" t="s">
        <v>62</v>
      </c>
      <c r="F228" s="23">
        <v>90</v>
      </c>
      <c r="G228" s="202" t="str">
        <f t="shared" si="7"/>
        <v>Xuất sắc</v>
      </c>
      <c r="H228" s="209"/>
    </row>
    <row r="229" spans="1:8" s="7" customFormat="1" x14ac:dyDescent="0.25">
      <c r="A229" s="210">
        <v>210</v>
      </c>
      <c r="B229" s="210">
        <v>12</v>
      </c>
      <c r="C229" s="215" t="s">
        <v>2763</v>
      </c>
      <c r="D229" s="215" t="s">
        <v>2764</v>
      </c>
      <c r="E229" s="215" t="s">
        <v>2765</v>
      </c>
      <c r="F229" s="23">
        <v>90</v>
      </c>
      <c r="G229" s="202" t="str">
        <f t="shared" si="7"/>
        <v>Xuất sắc</v>
      </c>
      <c r="H229" s="209"/>
    </row>
    <row r="230" spans="1:8" s="7" customFormat="1" x14ac:dyDescent="0.25">
      <c r="A230" s="210">
        <v>211</v>
      </c>
      <c r="B230" s="210">
        <v>13</v>
      </c>
      <c r="C230" s="215" t="s">
        <v>2766</v>
      </c>
      <c r="D230" s="215" t="s">
        <v>2767</v>
      </c>
      <c r="E230" s="215" t="s">
        <v>2768</v>
      </c>
      <c r="F230" s="23">
        <v>81</v>
      </c>
      <c r="G230" s="202" t="str">
        <f t="shared" si="7"/>
        <v>Tốt</v>
      </c>
      <c r="H230" s="209"/>
    </row>
    <row r="231" spans="1:8" s="7" customFormat="1" x14ac:dyDescent="0.25">
      <c r="A231" s="210">
        <v>212</v>
      </c>
      <c r="B231" s="210">
        <v>14</v>
      </c>
      <c r="C231" s="215" t="s">
        <v>2769</v>
      </c>
      <c r="D231" s="215" t="s">
        <v>533</v>
      </c>
      <c r="E231" s="215" t="s">
        <v>483</v>
      </c>
      <c r="F231" s="23">
        <v>55</v>
      </c>
      <c r="G231" s="202" t="str">
        <f t="shared" si="7"/>
        <v>Trung bình</v>
      </c>
      <c r="H231" s="209"/>
    </row>
    <row r="232" spans="1:8" s="7" customFormat="1" x14ac:dyDescent="0.25">
      <c r="A232" s="210">
        <v>213</v>
      </c>
      <c r="B232" s="210">
        <v>15</v>
      </c>
      <c r="C232" s="215" t="s">
        <v>2770</v>
      </c>
      <c r="D232" s="215" t="s">
        <v>520</v>
      </c>
      <c r="E232" s="215" t="s">
        <v>94</v>
      </c>
      <c r="F232" s="23">
        <v>95</v>
      </c>
      <c r="G232" s="202" t="str">
        <f t="shared" si="7"/>
        <v>Xuất sắc</v>
      </c>
      <c r="H232" s="209"/>
    </row>
    <row r="233" spans="1:8" s="7" customFormat="1" x14ac:dyDescent="0.25">
      <c r="A233" s="210">
        <v>214</v>
      </c>
      <c r="B233" s="216">
        <v>16</v>
      </c>
      <c r="C233" s="217" t="s">
        <v>2771</v>
      </c>
      <c r="D233" s="217" t="s">
        <v>2772</v>
      </c>
      <c r="E233" s="217" t="s">
        <v>186</v>
      </c>
      <c r="F233" s="24">
        <v>81</v>
      </c>
      <c r="G233" s="198" t="str">
        <f t="shared" si="7"/>
        <v>Tốt</v>
      </c>
      <c r="H233" s="218"/>
    </row>
    <row r="234" spans="1:8" s="7" customFormat="1" x14ac:dyDescent="0.25">
      <c r="A234" s="154">
        <v>215</v>
      </c>
      <c r="B234" s="154">
        <v>17</v>
      </c>
      <c r="C234" s="145" t="s">
        <v>2773</v>
      </c>
      <c r="D234" s="145" t="s">
        <v>2774</v>
      </c>
      <c r="E234" s="145" t="s">
        <v>2775</v>
      </c>
      <c r="F234" s="146">
        <v>87</v>
      </c>
      <c r="G234" s="150" t="str">
        <f t="shared" si="7"/>
        <v>Tốt</v>
      </c>
      <c r="H234" s="219"/>
    </row>
    <row r="235" spans="1:8" s="7" customFormat="1" x14ac:dyDescent="0.25">
      <c r="A235" s="220"/>
      <c r="B235" s="220"/>
      <c r="C235" s="221"/>
      <c r="D235" s="221"/>
      <c r="E235" s="222"/>
      <c r="F235" s="221"/>
      <c r="G235" s="241"/>
      <c r="H235" s="221"/>
    </row>
    <row r="236" spans="1:8" s="7" customFormat="1" x14ac:dyDescent="0.25">
      <c r="A236" s="510" t="s">
        <v>5386</v>
      </c>
      <c r="B236" s="510"/>
      <c r="C236" s="510"/>
      <c r="D236" s="221"/>
      <c r="E236" s="222"/>
      <c r="F236" s="221"/>
      <c r="G236" s="241"/>
      <c r="H236" s="221"/>
    </row>
    <row r="237" spans="1:8" s="7" customFormat="1" ht="31.5" x14ac:dyDescent="0.25">
      <c r="A237" s="205" t="s">
        <v>117</v>
      </c>
      <c r="B237" s="205" t="s">
        <v>117</v>
      </c>
      <c r="C237" s="206" t="s">
        <v>32</v>
      </c>
      <c r="D237" s="206" t="s">
        <v>33</v>
      </c>
      <c r="E237" s="207" t="s">
        <v>162</v>
      </c>
      <c r="F237" s="206" t="s">
        <v>397</v>
      </c>
      <c r="G237" s="208" t="s">
        <v>4</v>
      </c>
      <c r="H237" s="209" t="s">
        <v>0</v>
      </c>
    </row>
    <row r="238" spans="1:8" s="7" customFormat="1" x14ac:dyDescent="0.25">
      <c r="A238" s="210"/>
      <c r="B238" s="210"/>
      <c r="C238" s="206" t="s">
        <v>5411</v>
      </c>
      <c r="D238" s="209"/>
      <c r="E238" s="213"/>
      <c r="F238" s="209"/>
      <c r="G238" s="202"/>
      <c r="H238" s="209"/>
    </row>
    <row r="239" spans="1:8" s="7" customFormat="1" x14ac:dyDescent="0.25">
      <c r="A239" s="210">
        <v>216</v>
      </c>
      <c r="B239" s="210">
        <v>1</v>
      </c>
      <c r="C239" s="234" t="s">
        <v>3001</v>
      </c>
      <c r="D239" s="235" t="s">
        <v>2018</v>
      </c>
      <c r="E239" s="235" t="s">
        <v>34</v>
      </c>
      <c r="F239" s="202">
        <v>98</v>
      </c>
      <c r="G239" s="202" t="str">
        <f t="shared" ref="G239:G270" si="8">IF(F239&lt;30,"Kém",IF(F239&lt;50,"Yếu",IF(F239&lt;70,"Trung bình",IF(F239&lt;80,"Khá",IF(F239&lt;90,"Tốt","Xuất sắc")))))</f>
        <v>Xuất sắc</v>
      </c>
      <c r="H239" s="209"/>
    </row>
    <row r="240" spans="1:8" s="7" customFormat="1" x14ac:dyDescent="0.25">
      <c r="A240" s="210">
        <v>217</v>
      </c>
      <c r="B240" s="210">
        <v>2</v>
      </c>
      <c r="C240" s="234" t="s">
        <v>3002</v>
      </c>
      <c r="D240" s="235" t="s">
        <v>3003</v>
      </c>
      <c r="E240" s="235" t="s">
        <v>34</v>
      </c>
      <c r="F240" s="202">
        <v>90</v>
      </c>
      <c r="G240" s="202" t="str">
        <f t="shared" si="8"/>
        <v>Xuất sắc</v>
      </c>
      <c r="H240" s="209"/>
    </row>
    <row r="241" spans="1:8" s="7" customFormat="1" x14ac:dyDescent="0.25">
      <c r="A241" s="210">
        <v>218</v>
      </c>
      <c r="B241" s="210">
        <v>3</v>
      </c>
      <c r="C241" s="234" t="s">
        <v>3004</v>
      </c>
      <c r="D241" s="235" t="s">
        <v>300</v>
      </c>
      <c r="E241" s="235" t="s">
        <v>34</v>
      </c>
      <c r="F241" s="202">
        <v>90</v>
      </c>
      <c r="G241" s="202" t="str">
        <f t="shared" si="8"/>
        <v>Xuất sắc</v>
      </c>
      <c r="H241" s="209"/>
    </row>
    <row r="242" spans="1:8" s="7" customFormat="1" x14ac:dyDescent="0.25">
      <c r="A242" s="210">
        <v>219</v>
      </c>
      <c r="B242" s="210">
        <v>4</v>
      </c>
      <c r="C242" s="234" t="s">
        <v>3005</v>
      </c>
      <c r="D242" s="235" t="s">
        <v>2528</v>
      </c>
      <c r="E242" s="235" t="s">
        <v>34</v>
      </c>
      <c r="F242" s="202">
        <v>75</v>
      </c>
      <c r="G242" s="202" t="str">
        <f t="shared" si="8"/>
        <v>Khá</v>
      </c>
      <c r="H242" s="209"/>
    </row>
    <row r="243" spans="1:8" s="7" customFormat="1" x14ac:dyDescent="0.25">
      <c r="A243" s="210">
        <v>220</v>
      </c>
      <c r="B243" s="210">
        <v>5</v>
      </c>
      <c r="C243" s="234" t="s">
        <v>3006</v>
      </c>
      <c r="D243" s="235" t="s">
        <v>129</v>
      </c>
      <c r="E243" s="235" t="s">
        <v>147</v>
      </c>
      <c r="F243" s="202">
        <v>70</v>
      </c>
      <c r="G243" s="202" t="str">
        <f t="shared" si="8"/>
        <v>Khá</v>
      </c>
      <c r="H243" s="209"/>
    </row>
    <row r="244" spans="1:8" s="7" customFormat="1" x14ac:dyDescent="0.25">
      <c r="A244" s="210">
        <v>221</v>
      </c>
      <c r="B244" s="210">
        <v>6</v>
      </c>
      <c r="C244" s="234" t="s">
        <v>3007</v>
      </c>
      <c r="D244" s="235" t="s">
        <v>3008</v>
      </c>
      <c r="E244" s="235" t="s">
        <v>6</v>
      </c>
      <c r="F244" s="202">
        <v>86</v>
      </c>
      <c r="G244" s="202" t="str">
        <f t="shared" si="8"/>
        <v>Tốt</v>
      </c>
      <c r="H244" s="209"/>
    </row>
    <row r="245" spans="1:8" s="7" customFormat="1" x14ac:dyDescent="0.25">
      <c r="A245" s="210">
        <v>222</v>
      </c>
      <c r="B245" s="210">
        <v>7</v>
      </c>
      <c r="C245" s="234" t="s">
        <v>3009</v>
      </c>
      <c r="D245" s="235" t="s">
        <v>1701</v>
      </c>
      <c r="E245" s="235" t="s">
        <v>6</v>
      </c>
      <c r="F245" s="202">
        <v>65</v>
      </c>
      <c r="G245" s="202" t="str">
        <f t="shared" si="8"/>
        <v>Trung bình</v>
      </c>
      <c r="H245" s="209"/>
    </row>
    <row r="246" spans="1:8" s="7" customFormat="1" x14ac:dyDescent="0.25">
      <c r="A246" s="210">
        <v>223</v>
      </c>
      <c r="B246" s="210">
        <v>8</v>
      </c>
      <c r="C246" s="234" t="s">
        <v>3010</v>
      </c>
      <c r="D246" s="235" t="s">
        <v>1079</v>
      </c>
      <c r="E246" s="235" t="s">
        <v>277</v>
      </c>
      <c r="F246" s="202">
        <v>90</v>
      </c>
      <c r="G246" s="202" t="str">
        <f t="shared" si="8"/>
        <v>Xuất sắc</v>
      </c>
      <c r="H246" s="209"/>
    </row>
    <row r="247" spans="1:8" s="7" customFormat="1" x14ac:dyDescent="0.25">
      <c r="A247" s="210">
        <v>224</v>
      </c>
      <c r="B247" s="210">
        <v>9</v>
      </c>
      <c r="C247" s="150" t="s">
        <v>3011</v>
      </c>
      <c r="D247" s="149" t="s">
        <v>498</v>
      </c>
      <c r="E247" s="149" t="s">
        <v>278</v>
      </c>
      <c r="F247" s="150">
        <v>0</v>
      </c>
      <c r="G247" s="202" t="str">
        <f t="shared" si="8"/>
        <v>Kém</v>
      </c>
      <c r="H247" s="209" t="s">
        <v>73</v>
      </c>
    </row>
    <row r="248" spans="1:8" s="7" customFormat="1" x14ac:dyDescent="0.25">
      <c r="A248" s="210">
        <v>225</v>
      </c>
      <c r="B248" s="210">
        <v>10</v>
      </c>
      <c r="C248" s="234" t="s">
        <v>3012</v>
      </c>
      <c r="D248" s="235" t="s">
        <v>2623</v>
      </c>
      <c r="E248" s="235" t="s">
        <v>346</v>
      </c>
      <c r="F248" s="202">
        <v>60</v>
      </c>
      <c r="G248" s="202" t="str">
        <f t="shared" si="8"/>
        <v>Trung bình</v>
      </c>
      <c r="H248" s="209" t="s">
        <v>73</v>
      </c>
    </row>
    <row r="249" spans="1:8" s="7" customFormat="1" x14ac:dyDescent="0.25">
      <c r="A249" s="210">
        <v>226</v>
      </c>
      <c r="B249" s="210">
        <v>11</v>
      </c>
      <c r="C249" s="234" t="s">
        <v>3013</v>
      </c>
      <c r="D249" s="235" t="s">
        <v>83</v>
      </c>
      <c r="E249" s="235" t="s">
        <v>531</v>
      </c>
      <c r="F249" s="202">
        <v>90</v>
      </c>
      <c r="G249" s="202" t="str">
        <f t="shared" si="8"/>
        <v>Xuất sắc</v>
      </c>
      <c r="H249" s="209"/>
    </row>
    <row r="250" spans="1:8" s="7" customFormat="1" x14ac:dyDescent="0.25">
      <c r="A250" s="210">
        <v>227</v>
      </c>
      <c r="B250" s="210">
        <v>12</v>
      </c>
      <c r="C250" s="234" t="s">
        <v>3014</v>
      </c>
      <c r="D250" s="235" t="s">
        <v>3015</v>
      </c>
      <c r="E250" s="235" t="s">
        <v>229</v>
      </c>
      <c r="F250" s="202">
        <v>90</v>
      </c>
      <c r="G250" s="202" t="str">
        <f t="shared" si="8"/>
        <v>Xuất sắc</v>
      </c>
      <c r="H250" s="209"/>
    </row>
    <row r="251" spans="1:8" s="7" customFormat="1" x14ac:dyDescent="0.25">
      <c r="A251" s="210">
        <v>228</v>
      </c>
      <c r="B251" s="210">
        <v>13</v>
      </c>
      <c r="C251" s="234" t="s">
        <v>3016</v>
      </c>
      <c r="D251" s="235" t="s">
        <v>308</v>
      </c>
      <c r="E251" s="235" t="s">
        <v>149</v>
      </c>
      <c r="F251" s="202">
        <v>75</v>
      </c>
      <c r="G251" s="202" t="str">
        <f t="shared" si="8"/>
        <v>Khá</v>
      </c>
      <c r="H251" s="209"/>
    </row>
    <row r="252" spans="1:8" s="7" customFormat="1" x14ac:dyDescent="0.25">
      <c r="A252" s="210">
        <v>229</v>
      </c>
      <c r="B252" s="210">
        <v>14</v>
      </c>
      <c r="C252" s="234" t="s">
        <v>3017</v>
      </c>
      <c r="D252" s="235" t="s">
        <v>3018</v>
      </c>
      <c r="E252" s="235" t="s">
        <v>178</v>
      </c>
      <c r="F252" s="202">
        <v>75</v>
      </c>
      <c r="G252" s="202" t="str">
        <f t="shared" si="8"/>
        <v>Khá</v>
      </c>
      <c r="H252" s="209"/>
    </row>
    <row r="253" spans="1:8" s="7" customFormat="1" x14ac:dyDescent="0.25">
      <c r="A253" s="210">
        <v>230</v>
      </c>
      <c r="B253" s="210">
        <v>15</v>
      </c>
      <c r="C253" s="234" t="s">
        <v>3019</v>
      </c>
      <c r="D253" s="235" t="s">
        <v>573</v>
      </c>
      <c r="E253" s="235" t="s">
        <v>7</v>
      </c>
      <c r="F253" s="202">
        <v>80</v>
      </c>
      <c r="G253" s="202" t="str">
        <f t="shared" si="8"/>
        <v>Tốt</v>
      </c>
      <c r="H253" s="209"/>
    </row>
    <row r="254" spans="1:8" s="7" customFormat="1" x14ac:dyDescent="0.25">
      <c r="A254" s="210">
        <v>231</v>
      </c>
      <c r="B254" s="210">
        <v>16</v>
      </c>
      <c r="C254" s="234" t="s">
        <v>3021</v>
      </c>
      <c r="D254" s="235" t="s">
        <v>520</v>
      </c>
      <c r="E254" s="235" t="s">
        <v>14</v>
      </c>
      <c r="F254" s="202">
        <v>99</v>
      </c>
      <c r="G254" s="202" t="str">
        <f t="shared" si="8"/>
        <v>Xuất sắc</v>
      </c>
      <c r="H254" s="209"/>
    </row>
    <row r="255" spans="1:8" s="7" customFormat="1" x14ac:dyDescent="0.25">
      <c r="A255" s="210">
        <v>232</v>
      </c>
      <c r="B255" s="210">
        <v>17</v>
      </c>
      <c r="C255" s="234" t="s">
        <v>3022</v>
      </c>
      <c r="D255" s="235" t="s">
        <v>197</v>
      </c>
      <c r="E255" s="235" t="s">
        <v>14</v>
      </c>
      <c r="F255" s="202">
        <v>60</v>
      </c>
      <c r="G255" s="202" t="str">
        <f t="shared" si="8"/>
        <v>Trung bình</v>
      </c>
      <c r="H255" s="209" t="s">
        <v>73</v>
      </c>
    </row>
    <row r="256" spans="1:8" s="7" customFormat="1" x14ac:dyDescent="0.25">
      <c r="A256" s="210">
        <v>233</v>
      </c>
      <c r="B256" s="210">
        <v>18</v>
      </c>
      <c r="C256" s="234" t="s">
        <v>3023</v>
      </c>
      <c r="D256" s="235" t="s">
        <v>232</v>
      </c>
      <c r="E256" s="235" t="s">
        <v>14</v>
      </c>
      <c r="F256" s="202">
        <v>95</v>
      </c>
      <c r="G256" s="202" t="str">
        <f t="shared" si="8"/>
        <v>Xuất sắc</v>
      </c>
      <c r="H256" s="209"/>
    </row>
    <row r="257" spans="1:8" s="7" customFormat="1" x14ac:dyDescent="0.25">
      <c r="A257" s="210">
        <v>234</v>
      </c>
      <c r="B257" s="210">
        <v>19</v>
      </c>
      <c r="C257" s="234" t="s">
        <v>3024</v>
      </c>
      <c r="D257" s="235" t="s">
        <v>3025</v>
      </c>
      <c r="E257" s="235" t="s">
        <v>151</v>
      </c>
      <c r="F257" s="202">
        <v>80</v>
      </c>
      <c r="G257" s="202" t="str">
        <f t="shared" si="8"/>
        <v>Tốt</v>
      </c>
      <c r="H257" s="209"/>
    </row>
    <row r="258" spans="1:8" s="7" customFormat="1" x14ac:dyDescent="0.25">
      <c r="A258" s="210">
        <v>235</v>
      </c>
      <c r="B258" s="210">
        <v>20</v>
      </c>
      <c r="C258" s="234" t="s">
        <v>3026</v>
      </c>
      <c r="D258" s="235" t="s">
        <v>3027</v>
      </c>
      <c r="E258" s="235" t="s">
        <v>43</v>
      </c>
      <c r="F258" s="202">
        <v>85</v>
      </c>
      <c r="G258" s="202" t="str">
        <f t="shared" si="8"/>
        <v>Tốt</v>
      </c>
      <c r="H258" s="209"/>
    </row>
    <row r="259" spans="1:8" s="7" customFormat="1" x14ac:dyDescent="0.25">
      <c r="A259" s="210">
        <v>236</v>
      </c>
      <c r="B259" s="210">
        <v>21</v>
      </c>
      <c r="C259" s="234" t="s">
        <v>3028</v>
      </c>
      <c r="D259" s="235" t="s">
        <v>2596</v>
      </c>
      <c r="E259" s="235" t="s">
        <v>45</v>
      </c>
      <c r="F259" s="202">
        <v>85</v>
      </c>
      <c r="G259" s="202" t="str">
        <f t="shared" si="8"/>
        <v>Tốt</v>
      </c>
      <c r="H259" s="209"/>
    </row>
    <row r="260" spans="1:8" s="7" customFormat="1" x14ac:dyDescent="0.25">
      <c r="A260" s="210">
        <v>237</v>
      </c>
      <c r="B260" s="210">
        <v>22</v>
      </c>
      <c r="C260" s="234" t="s">
        <v>3029</v>
      </c>
      <c r="D260" s="235" t="s">
        <v>76</v>
      </c>
      <c r="E260" s="235" t="s">
        <v>255</v>
      </c>
      <c r="F260" s="202">
        <v>80</v>
      </c>
      <c r="G260" s="202" t="str">
        <f t="shared" si="8"/>
        <v>Tốt</v>
      </c>
      <c r="H260" s="209"/>
    </row>
    <row r="261" spans="1:8" s="7" customFormat="1" x14ac:dyDescent="0.25">
      <c r="A261" s="210">
        <v>238</v>
      </c>
      <c r="B261" s="210">
        <v>23</v>
      </c>
      <c r="C261" s="234" t="s">
        <v>3030</v>
      </c>
      <c r="D261" s="235" t="s">
        <v>82</v>
      </c>
      <c r="E261" s="235" t="s">
        <v>104</v>
      </c>
      <c r="F261" s="202">
        <v>50</v>
      </c>
      <c r="G261" s="202" t="str">
        <f t="shared" si="8"/>
        <v>Trung bình</v>
      </c>
      <c r="H261" s="209"/>
    </row>
    <row r="262" spans="1:8" s="7" customFormat="1" x14ac:dyDescent="0.25">
      <c r="A262" s="210">
        <v>239</v>
      </c>
      <c r="B262" s="210">
        <v>24</v>
      </c>
      <c r="C262" s="234" t="s">
        <v>3031</v>
      </c>
      <c r="D262" s="235" t="s">
        <v>54</v>
      </c>
      <c r="E262" s="235" t="s">
        <v>15</v>
      </c>
      <c r="F262" s="202">
        <v>90</v>
      </c>
      <c r="G262" s="202" t="str">
        <f t="shared" si="8"/>
        <v>Xuất sắc</v>
      </c>
      <c r="H262" s="209"/>
    </row>
    <row r="263" spans="1:8" s="7" customFormat="1" x14ac:dyDescent="0.25">
      <c r="A263" s="210">
        <v>240</v>
      </c>
      <c r="B263" s="210">
        <v>25</v>
      </c>
      <c r="C263" s="234" t="s">
        <v>3032</v>
      </c>
      <c r="D263" s="235" t="s">
        <v>18</v>
      </c>
      <c r="E263" s="235" t="s">
        <v>15</v>
      </c>
      <c r="F263" s="202">
        <v>50</v>
      </c>
      <c r="G263" s="202" t="str">
        <f t="shared" si="8"/>
        <v>Trung bình</v>
      </c>
      <c r="H263" s="209"/>
    </row>
    <row r="264" spans="1:8" s="7" customFormat="1" x14ac:dyDescent="0.25">
      <c r="A264" s="210">
        <v>241</v>
      </c>
      <c r="B264" s="210">
        <v>26</v>
      </c>
      <c r="C264" s="234" t="s">
        <v>3033</v>
      </c>
      <c r="D264" s="235" t="s">
        <v>3034</v>
      </c>
      <c r="E264" s="235" t="s">
        <v>15</v>
      </c>
      <c r="F264" s="202">
        <v>80</v>
      </c>
      <c r="G264" s="202" t="str">
        <f t="shared" si="8"/>
        <v>Tốt</v>
      </c>
      <c r="H264" s="209"/>
    </row>
    <row r="265" spans="1:8" s="7" customFormat="1" x14ac:dyDescent="0.25">
      <c r="A265" s="210">
        <v>242</v>
      </c>
      <c r="B265" s="210">
        <v>27</v>
      </c>
      <c r="C265" s="234" t="s">
        <v>3035</v>
      </c>
      <c r="D265" s="235" t="s">
        <v>138</v>
      </c>
      <c r="E265" s="235" t="s">
        <v>49</v>
      </c>
      <c r="F265" s="202">
        <v>60</v>
      </c>
      <c r="G265" s="202" t="str">
        <f t="shared" si="8"/>
        <v>Trung bình</v>
      </c>
      <c r="H265" s="209" t="s">
        <v>73</v>
      </c>
    </row>
    <row r="266" spans="1:8" s="7" customFormat="1" x14ac:dyDescent="0.25">
      <c r="A266" s="210">
        <v>243</v>
      </c>
      <c r="B266" s="210">
        <v>28</v>
      </c>
      <c r="C266" s="234" t="s">
        <v>3036</v>
      </c>
      <c r="D266" s="235" t="s">
        <v>18</v>
      </c>
      <c r="E266" s="235" t="s">
        <v>21</v>
      </c>
      <c r="F266" s="202">
        <v>90</v>
      </c>
      <c r="G266" s="202" t="str">
        <f t="shared" si="8"/>
        <v>Xuất sắc</v>
      </c>
      <c r="H266" s="209"/>
    </row>
    <row r="267" spans="1:8" s="7" customFormat="1" x14ac:dyDescent="0.25">
      <c r="A267" s="210">
        <v>244</v>
      </c>
      <c r="B267" s="210">
        <v>29</v>
      </c>
      <c r="C267" s="234" t="s">
        <v>3037</v>
      </c>
      <c r="D267" s="235" t="s">
        <v>76</v>
      </c>
      <c r="E267" s="235" t="s">
        <v>21</v>
      </c>
      <c r="F267" s="202">
        <v>65</v>
      </c>
      <c r="G267" s="202" t="str">
        <f t="shared" si="8"/>
        <v>Trung bình</v>
      </c>
      <c r="H267" s="209"/>
    </row>
    <row r="268" spans="1:8" s="7" customFormat="1" x14ac:dyDescent="0.25">
      <c r="A268" s="210">
        <v>245</v>
      </c>
      <c r="B268" s="210">
        <v>30</v>
      </c>
      <c r="C268" s="234" t="s">
        <v>3038</v>
      </c>
      <c r="D268" s="235" t="s">
        <v>18</v>
      </c>
      <c r="E268" s="235" t="s">
        <v>56</v>
      </c>
      <c r="F268" s="202">
        <v>90</v>
      </c>
      <c r="G268" s="202" t="str">
        <f t="shared" si="8"/>
        <v>Xuất sắc</v>
      </c>
      <c r="H268" s="209"/>
    </row>
    <row r="269" spans="1:8" s="7" customFormat="1" x14ac:dyDescent="0.25">
      <c r="A269" s="210">
        <v>246</v>
      </c>
      <c r="B269" s="210">
        <v>31</v>
      </c>
      <c r="C269" s="234" t="s">
        <v>3039</v>
      </c>
      <c r="D269" s="235" t="s">
        <v>48</v>
      </c>
      <c r="E269" s="235" t="s">
        <v>56</v>
      </c>
      <c r="F269" s="202">
        <v>70</v>
      </c>
      <c r="G269" s="202" t="str">
        <f t="shared" si="8"/>
        <v>Khá</v>
      </c>
      <c r="H269" s="209"/>
    </row>
    <row r="270" spans="1:8" s="7" customFormat="1" x14ac:dyDescent="0.25">
      <c r="A270" s="210">
        <v>247</v>
      </c>
      <c r="B270" s="210">
        <v>32</v>
      </c>
      <c r="C270" s="234" t="s">
        <v>3040</v>
      </c>
      <c r="D270" s="235" t="s">
        <v>253</v>
      </c>
      <c r="E270" s="235" t="s">
        <v>56</v>
      </c>
      <c r="F270" s="202">
        <v>85</v>
      </c>
      <c r="G270" s="202" t="str">
        <f t="shared" si="8"/>
        <v>Tốt</v>
      </c>
      <c r="H270" s="209"/>
    </row>
    <row r="271" spans="1:8" s="7" customFormat="1" x14ac:dyDescent="0.25">
      <c r="A271" s="210">
        <v>248</v>
      </c>
      <c r="B271" s="210">
        <v>33</v>
      </c>
      <c r="C271" s="234" t="s">
        <v>3041</v>
      </c>
      <c r="D271" s="235" t="s">
        <v>325</v>
      </c>
      <c r="E271" s="235" t="s">
        <v>84</v>
      </c>
      <c r="F271" s="202">
        <v>88</v>
      </c>
      <c r="G271" s="202" t="str">
        <f t="shared" ref="G271:G302" si="9">IF(F271&lt;30,"Kém",IF(F271&lt;50,"Yếu",IF(F271&lt;70,"Trung bình",IF(F271&lt;80,"Khá",IF(F271&lt;90,"Tốt","Xuất sắc")))))</f>
        <v>Tốt</v>
      </c>
      <c r="H271" s="209"/>
    </row>
    <row r="272" spans="1:8" s="7" customFormat="1" x14ac:dyDescent="0.25">
      <c r="A272" s="210">
        <v>249</v>
      </c>
      <c r="B272" s="210">
        <v>34</v>
      </c>
      <c r="C272" s="234" t="s">
        <v>3043</v>
      </c>
      <c r="D272" s="235" t="s">
        <v>18</v>
      </c>
      <c r="E272" s="235" t="s">
        <v>3044</v>
      </c>
      <c r="F272" s="202">
        <v>90</v>
      </c>
      <c r="G272" s="202" t="str">
        <f t="shared" si="9"/>
        <v>Xuất sắc</v>
      </c>
      <c r="H272" s="209"/>
    </row>
    <row r="273" spans="1:8" s="7" customFormat="1" x14ac:dyDescent="0.25">
      <c r="A273" s="210">
        <v>250</v>
      </c>
      <c r="B273" s="210">
        <v>35</v>
      </c>
      <c r="C273" s="234" t="s">
        <v>3045</v>
      </c>
      <c r="D273" s="235" t="s">
        <v>3046</v>
      </c>
      <c r="E273" s="235" t="s">
        <v>8</v>
      </c>
      <c r="F273" s="202">
        <v>55</v>
      </c>
      <c r="G273" s="202" t="str">
        <f t="shared" si="9"/>
        <v>Trung bình</v>
      </c>
      <c r="H273" s="209"/>
    </row>
    <row r="274" spans="1:8" s="7" customFormat="1" x14ac:dyDescent="0.25">
      <c r="A274" s="210">
        <v>251</v>
      </c>
      <c r="B274" s="210">
        <v>36</v>
      </c>
      <c r="C274" s="234" t="s">
        <v>3047</v>
      </c>
      <c r="D274" s="235" t="s">
        <v>3048</v>
      </c>
      <c r="E274" s="235" t="s">
        <v>8</v>
      </c>
      <c r="F274" s="202">
        <v>60</v>
      </c>
      <c r="G274" s="202" t="str">
        <f t="shared" si="9"/>
        <v>Trung bình</v>
      </c>
      <c r="H274" s="209" t="s">
        <v>73</v>
      </c>
    </row>
    <row r="275" spans="1:8" s="7" customFormat="1" x14ac:dyDescent="0.25">
      <c r="A275" s="210">
        <v>252</v>
      </c>
      <c r="B275" s="210">
        <v>37</v>
      </c>
      <c r="C275" s="234" t="s">
        <v>3049</v>
      </c>
      <c r="D275" s="235" t="s">
        <v>3050</v>
      </c>
      <c r="E275" s="235" t="s">
        <v>8</v>
      </c>
      <c r="F275" s="202">
        <v>75</v>
      </c>
      <c r="G275" s="202" t="str">
        <f t="shared" si="9"/>
        <v>Khá</v>
      </c>
      <c r="H275" s="209"/>
    </row>
    <row r="276" spans="1:8" s="7" customFormat="1" x14ac:dyDescent="0.25">
      <c r="A276" s="210">
        <v>253</v>
      </c>
      <c r="B276" s="210">
        <v>38</v>
      </c>
      <c r="C276" s="234" t="s">
        <v>3051</v>
      </c>
      <c r="D276" s="235" t="s">
        <v>295</v>
      </c>
      <c r="E276" s="235" t="s">
        <v>8</v>
      </c>
      <c r="F276" s="202">
        <v>75</v>
      </c>
      <c r="G276" s="202" t="str">
        <f t="shared" si="9"/>
        <v>Khá</v>
      </c>
      <c r="H276" s="209"/>
    </row>
    <row r="277" spans="1:8" s="7" customFormat="1" x14ac:dyDescent="0.25">
      <c r="A277" s="210">
        <v>254</v>
      </c>
      <c r="B277" s="210">
        <v>39</v>
      </c>
      <c r="C277" s="234" t="s">
        <v>3052</v>
      </c>
      <c r="D277" s="235" t="s">
        <v>3053</v>
      </c>
      <c r="E277" s="235" t="s">
        <v>8</v>
      </c>
      <c r="F277" s="202">
        <v>80</v>
      </c>
      <c r="G277" s="202" t="str">
        <f t="shared" si="9"/>
        <v>Tốt</v>
      </c>
      <c r="H277" s="209"/>
    </row>
    <row r="278" spans="1:8" s="7" customFormat="1" x14ac:dyDescent="0.25">
      <c r="A278" s="210">
        <v>255</v>
      </c>
      <c r="B278" s="210">
        <v>40</v>
      </c>
      <c r="C278" s="234" t="s">
        <v>3054</v>
      </c>
      <c r="D278" s="235" t="s">
        <v>3055</v>
      </c>
      <c r="E278" s="235" t="s">
        <v>8</v>
      </c>
      <c r="F278" s="202">
        <v>60</v>
      </c>
      <c r="G278" s="202" t="str">
        <f t="shared" si="9"/>
        <v>Trung bình</v>
      </c>
      <c r="H278" s="209" t="s">
        <v>73</v>
      </c>
    </row>
    <row r="279" spans="1:8" s="7" customFormat="1" x14ac:dyDescent="0.25">
      <c r="A279" s="210">
        <v>256</v>
      </c>
      <c r="B279" s="210">
        <v>41</v>
      </c>
      <c r="C279" s="234" t="s">
        <v>3056</v>
      </c>
      <c r="D279" s="235" t="s">
        <v>3057</v>
      </c>
      <c r="E279" s="235" t="s">
        <v>25</v>
      </c>
      <c r="F279" s="202">
        <v>89</v>
      </c>
      <c r="G279" s="202" t="str">
        <f t="shared" si="9"/>
        <v>Tốt</v>
      </c>
      <c r="H279" s="209"/>
    </row>
    <row r="280" spans="1:8" s="7" customFormat="1" x14ac:dyDescent="0.25">
      <c r="A280" s="210">
        <v>257</v>
      </c>
      <c r="B280" s="210">
        <v>42</v>
      </c>
      <c r="C280" s="234" t="s">
        <v>3058</v>
      </c>
      <c r="D280" s="235" t="s">
        <v>68</v>
      </c>
      <c r="E280" s="235" t="s">
        <v>3059</v>
      </c>
      <c r="F280" s="202">
        <v>75</v>
      </c>
      <c r="G280" s="202" t="str">
        <f t="shared" si="9"/>
        <v>Khá</v>
      </c>
      <c r="H280" s="209"/>
    </row>
    <row r="281" spans="1:8" s="7" customFormat="1" x14ac:dyDescent="0.25">
      <c r="A281" s="210">
        <v>258</v>
      </c>
      <c r="B281" s="210">
        <v>43</v>
      </c>
      <c r="C281" s="234" t="s">
        <v>3060</v>
      </c>
      <c r="D281" s="235" t="s">
        <v>1825</v>
      </c>
      <c r="E281" s="235" t="s">
        <v>380</v>
      </c>
      <c r="F281" s="202">
        <v>85</v>
      </c>
      <c r="G281" s="202" t="str">
        <f t="shared" si="9"/>
        <v>Tốt</v>
      </c>
      <c r="H281" s="209"/>
    </row>
    <row r="282" spans="1:8" s="7" customFormat="1" x14ac:dyDescent="0.25">
      <c r="A282" s="210">
        <v>259</v>
      </c>
      <c r="B282" s="210">
        <v>44</v>
      </c>
      <c r="C282" s="234" t="s">
        <v>3061</v>
      </c>
      <c r="D282" s="235" t="s">
        <v>3062</v>
      </c>
      <c r="E282" s="235" t="s">
        <v>757</v>
      </c>
      <c r="F282" s="202">
        <v>88</v>
      </c>
      <c r="G282" s="202" t="str">
        <f t="shared" si="9"/>
        <v>Tốt</v>
      </c>
      <c r="H282" s="209"/>
    </row>
    <row r="283" spans="1:8" s="7" customFormat="1" x14ac:dyDescent="0.25">
      <c r="A283" s="210">
        <v>260</v>
      </c>
      <c r="B283" s="210">
        <v>45</v>
      </c>
      <c r="C283" s="234" t="s">
        <v>3063</v>
      </c>
      <c r="D283" s="235" t="s">
        <v>3064</v>
      </c>
      <c r="E283" s="235" t="s">
        <v>26</v>
      </c>
      <c r="F283" s="202">
        <v>65</v>
      </c>
      <c r="G283" s="202" t="str">
        <f t="shared" si="9"/>
        <v>Trung bình</v>
      </c>
      <c r="H283" s="209"/>
    </row>
    <row r="284" spans="1:8" s="7" customFormat="1" x14ac:dyDescent="0.25">
      <c r="A284" s="210">
        <v>261</v>
      </c>
      <c r="B284" s="210">
        <v>46</v>
      </c>
      <c r="C284" s="234" t="s">
        <v>3065</v>
      </c>
      <c r="D284" s="235" t="s">
        <v>497</v>
      </c>
      <c r="E284" s="235" t="s">
        <v>26</v>
      </c>
      <c r="F284" s="202">
        <v>90</v>
      </c>
      <c r="G284" s="202" t="str">
        <f t="shared" si="9"/>
        <v>Xuất sắc</v>
      </c>
      <c r="H284" s="209"/>
    </row>
    <row r="285" spans="1:8" s="7" customFormat="1" x14ac:dyDescent="0.25">
      <c r="A285" s="210">
        <v>262</v>
      </c>
      <c r="B285" s="210">
        <v>47</v>
      </c>
      <c r="C285" s="234" t="s">
        <v>3066</v>
      </c>
      <c r="D285" s="235" t="s">
        <v>18</v>
      </c>
      <c r="E285" s="235" t="s">
        <v>26</v>
      </c>
      <c r="F285" s="202">
        <v>70</v>
      </c>
      <c r="G285" s="202" t="str">
        <f t="shared" si="9"/>
        <v>Khá</v>
      </c>
      <c r="H285" s="209"/>
    </row>
    <row r="286" spans="1:8" s="7" customFormat="1" x14ac:dyDescent="0.25">
      <c r="A286" s="210">
        <v>263</v>
      </c>
      <c r="B286" s="210">
        <v>48</v>
      </c>
      <c r="C286" s="234" t="s">
        <v>3067</v>
      </c>
      <c r="D286" s="235" t="s">
        <v>354</v>
      </c>
      <c r="E286" s="235" t="s">
        <v>156</v>
      </c>
      <c r="F286" s="202">
        <v>70</v>
      </c>
      <c r="G286" s="202" t="str">
        <f t="shared" si="9"/>
        <v>Khá</v>
      </c>
      <c r="H286" s="209"/>
    </row>
    <row r="287" spans="1:8" s="7" customFormat="1" x14ac:dyDescent="0.25">
      <c r="A287" s="210">
        <v>264</v>
      </c>
      <c r="B287" s="210">
        <v>49</v>
      </c>
      <c r="C287" s="234" t="s">
        <v>3068</v>
      </c>
      <c r="D287" s="235" t="s">
        <v>3069</v>
      </c>
      <c r="E287" s="235" t="s">
        <v>212</v>
      </c>
      <c r="F287" s="202">
        <v>75</v>
      </c>
      <c r="G287" s="202" t="str">
        <f t="shared" si="9"/>
        <v>Khá</v>
      </c>
      <c r="H287" s="209"/>
    </row>
    <row r="288" spans="1:8" s="7" customFormat="1" x14ac:dyDescent="0.25">
      <c r="A288" s="210">
        <v>265</v>
      </c>
      <c r="B288" s="210">
        <v>50</v>
      </c>
      <c r="C288" s="234" t="s">
        <v>3070</v>
      </c>
      <c r="D288" s="235" t="s">
        <v>381</v>
      </c>
      <c r="E288" s="235" t="s">
        <v>212</v>
      </c>
      <c r="F288" s="202">
        <v>60</v>
      </c>
      <c r="G288" s="202" t="str">
        <f t="shared" si="9"/>
        <v>Trung bình</v>
      </c>
      <c r="H288" s="209" t="s">
        <v>73</v>
      </c>
    </row>
    <row r="289" spans="1:8" s="7" customFormat="1" x14ac:dyDescent="0.25">
      <c r="A289" s="210">
        <v>266</v>
      </c>
      <c r="B289" s="210">
        <v>51</v>
      </c>
      <c r="C289" s="234" t="s">
        <v>3071</v>
      </c>
      <c r="D289" s="235" t="s">
        <v>407</v>
      </c>
      <c r="E289" s="235" t="s">
        <v>9</v>
      </c>
      <c r="F289" s="202">
        <v>80</v>
      </c>
      <c r="G289" s="202" t="str">
        <f t="shared" si="9"/>
        <v>Tốt</v>
      </c>
      <c r="H289" s="209"/>
    </row>
    <row r="290" spans="1:8" s="7" customFormat="1" x14ac:dyDescent="0.25">
      <c r="A290" s="210">
        <v>267</v>
      </c>
      <c r="B290" s="210">
        <v>52</v>
      </c>
      <c r="C290" s="234" t="s">
        <v>3072</v>
      </c>
      <c r="D290" s="235" t="s">
        <v>3073</v>
      </c>
      <c r="E290" s="235" t="s">
        <v>9</v>
      </c>
      <c r="F290" s="202">
        <v>60</v>
      </c>
      <c r="G290" s="202" t="str">
        <f t="shared" si="9"/>
        <v>Trung bình</v>
      </c>
      <c r="H290" s="209"/>
    </row>
    <row r="291" spans="1:8" s="7" customFormat="1" x14ac:dyDescent="0.25">
      <c r="A291" s="210">
        <v>268</v>
      </c>
      <c r="B291" s="210">
        <v>53</v>
      </c>
      <c r="C291" s="234" t="s">
        <v>3074</v>
      </c>
      <c r="D291" s="235" t="s">
        <v>121</v>
      </c>
      <c r="E291" s="235" t="s">
        <v>1819</v>
      </c>
      <c r="F291" s="202">
        <v>80</v>
      </c>
      <c r="G291" s="202" t="str">
        <f t="shared" si="9"/>
        <v>Tốt</v>
      </c>
      <c r="H291" s="209"/>
    </row>
    <row r="292" spans="1:8" s="7" customFormat="1" x14ac:dyDescent="0.25">
      <c r="A292" s="210">
        <v>269</v>
      </c>
      <c r="B292" s="210">
        <v>54</v>
      </c>
      <c r="C292" s="234" t="s">
        <v>3075</v>
      </c>
      <c r="D292" s="235" t="s">
        <v>3076</v>
      </c>
      <c r="E292" s="235" t="s">
        <v>11</v>
      </c>
      <c r="F292" s="202">
        <v>85</v>
      </c>
      <c r="G292" s="202" t="str">
        <f t="shared" si="9"/>
        <v>Tốt</v>
      </c>
      <c r="H292" s="209"/>
    </row>
    <row r="293" spans="1:8" s="7" customFormat="1" x14ac:dyDescent="0.25">
      <c r="A293" s="210">
        <v>270</v>
      </c>
      <c r="B293" s="210">
        <v>55</v>
      </c>
      <c r="C293" s="234" t="s">
        <v>3077</v>
      </c>
      <c r="D293" s="235" t="s">
        <v>82</v>
      </c>
      <c r="E293" s="235" t="s">
        <v>11</v>
      </c>
      <c r="F293" s="202">
        <v>55</v>
      </c>
      <c r="G293" s="202" t="str">
        <f t="shared" si="9"/>
        <v>Trung bình</v>
      </c>
      <c r="H293" s="209" t="s">
        <v>73</v>
      </c>
    </row>
    <row r="294" spans="1:8" s="7" customFormat="1" x14ac:dyDescent="0.25">
      <c r="A294" s="210">
        <v>271</v>
      </c>
      <c r="B294" s="210">
        <v>56</v>
      </c>
      <c r="C294" s="234" t="s">
        <v>3078</v>
      </c>
      <c r="D294" s="235" t="s">
        <v>3079</v>
      </c>
      <c r="E294" s="235" t="s">
        <v>11</v>
      </c>
      <c r="F294" s="202">
        <v>85</v>
      </c>
      <c r="G294" s="202" t="str">
        <f t="shared" si="9"/>
        <v>Tốt</v>
      </c>
      <c r="H294" s="209"/>
    </row>
    <row r="295" spans="1:8" s="7" customFormat="1" x14ac:dyDescent="0.25">
      <c r="A295" s="210">
        <v>272</v>
      </c>
      <c r="B295" s="210">
        <v>57</v>
      </c>
      <c r="C295" s="234" t="s">
        <v>3080</v>
      </c>
      <c r="D295" s="235" t="s">
        <v>48</v>
      </c>
      <c r="E295" s="235" t="s">
        <v>11</v>
      </c>
      <c r="F295" s="202">
        <v>90</v>
      </c>
      <c r="G295" s="202" t="str">
        <f t="shared" si="9"/>
        <v>Xuất sắc</v>
      </c>
      <c r="H295" s="209"/>
    </row>
    <row r="296" spans="1:8" s="7" customFormat="1" x14ac:dyDescent="0.25">
      <c r="A296" s="210">
        <v>273</v>
      </c>
      <c r="B296" s="210">
        <v>58</v>
      </c>
      <c r="C296" s="234" t="s">
        <v>3081</v>
      </c>
      <c r="D296" s="235" t="s">
        <v>3082</v>
      </c>
      <c r="E296" s="235" t="s">
        <v>11</v>
      </c>
      <c r="F296" s="202">
        <v>90</v>
      </c>
      <c r="G296" s="202" t="str">
        <f t="shared" si="9"/>
        <v>Xuất sắc</v>
      </c>
      <c r="H296" s="209"/>
    </row>
    <row r="297" spans="1:8" s="7" customFormat="1" x14ac:dyDescent="0.25">
      <c r="A297" s="210">
        <v>274</v>
      </c>
      <c r="B297" s="210">
        <v>59</v>
      </c>
      <c r="C297" s="234" t="s">
        <v>3083</v>
      </c>
      <c r="D297" s="235" t="s">
        <v>3084</v>
      </c>
      <c r="E297" s="235" t="s">
        <v>88</v>
      </c>
      <c r="F297" s="202">
        <v>90</v>
      </c>
      <c r="G297" s="202" t="str">
        <f t="shared" si="9"/>
        <v>Xuất sắc</v>
      </c>
      <c r="H297" s="209"/>
    </row>
    <row r="298" spans="1:8" s="7" customFormat="1" x14ac:dyDescent="0.25">
      <c r="A298" s="210">
        <v>275</v>
      </c>
      <c r="B298" s="210">
        <v>60</v>
      </c>
      <c r="C298" s="234" t="s">
        <v>3085</v>
      </c>
      <c r="D298" s="235" t="s">
        <v>256</v>
      </c>
      <c r="E298" s="235" t="s">
        <v>90</v>
      </c>
      <c r="F298" s="202">
        <v>70</v>
      </c>
      <c r="G298" s="202" t="str">
        <f t="shared" si="9"/>
        <v>Khá</v>
      </c>
      <c r="H298" s="209"/>
    </row>
    <row r="299" spans="1:8" s="7" customFormat="1" x14ac:dyDescent="0.25">
      <c r="A299" s="210">
        <v>276</v>
      </c>
      <c r="B299" s="210">
        <v>61</v>
      </c>
      <c r="C299" s="234" t="s">
        <v>3086</v>
      </c>
      <c r="D299" s="235" t="s">
        <v>3087</v>
      </c>
      <c r="E299" s="235" t="s">
        <v>64</v>
      </c>
      <c r="F299" s="202">
        <v>85</v>
      </c>
      <c r="G299" s="202" t="str">
        <f t="shared" si="9"/>
        <v>Tốt</v>
      </c>
      <c r="H299" s="209"/>
    </row>
    <row r="300" spans="1:8" s="7" customFormat="1" x14ac:dyDescent="0.25">
      <c r="A300" s="210">
        <v>277</v>
      </c>
      <c r="B300" s="210">
        <v>62</v>
      </c>
      <c r="C300" s="234" t="s">
        <v>3088</v>
      </c>
      <c r="D300" s="235" t="s">
        <v>3089</v>
      </c>
      <c r="E300" s="235" t="s">
        <v>64</v>
      </c>
      <c r="F300" s="202">
        <v>90</v>
      </c>
      <c r="G300" s="202" t="str">
        <f t="shared" si="9"/>
        <v>Xuất sắc</v>
      </c>
      <c r="H300" s="209"/>
    </row>
    <row r="301" spans="1:8" s="7" customFormat="1" x14ac:dyDescent="0.25">
      <c r="A301" s="210">
        <v>278</v>
      </c>
      <c r="B301" s="210">
        <v>63</v>
      </c>
      <c r="C301" s="234" t="s">
        <v>3090</v>
      </c>
      <c r="D301" s="235" t="s">
        <v>99</v>
      </c>
      <c r="E301" s="235" t="s">
        <v>64</v>
      </c>
      <c r="F301" s="202">
        <v>85</v>
      </c>
      <c r="G301" s="202" t="str">
        <f t="shared" si="9"/>
        <v>Tốt</v>
      </c>
      <c r="H301" s="209"/>
    </row>
    <row r="302" spans="1:8" s="7" customFormat="1" x14ac:dyDescent="0.25">
      <c r="A302" s="210">
        <v>279</v>
      </c>
      <c r="B302" s="210">
        <v>64</v>
      </c>
      <c r="C302" s="234" t="s">
        <v>3091</v>
      </c>
      <c r="D302" s="235" t="s">
        <v>1684</v>
      </c>
      <c r="E302" s="235" t="s">
        <v>343</v>
      </c>
      <c r="F302" s="202">
        <v>55</v>
      </c>
      <c r="G302" s="202" t="str">
        <f t="shared" si="9"/>
        <v>Trung bình</v>
      </c>
      <c r="H302" s="209"/>
    </row>
    <row r="303" spans="1:8" s="7" customFormat="1" x14ac:dyDescent="0.25">
      <c r="A303" s="210">
        <v>280</v>
      </c>
      <c r="B303" s="210">
        <v>65</v>
      </c>
      <c r="C303" s="234" t="s">
        <v>3092</v>
      </c>
      <c r="D303" s="235" t="s">
        <v>253</v>
      </c>
      <c r="E303" s="235" t="s">
        <v>691</v>
      </c>
      <c r="F303" s="202">
        <v>85</v>
      </c>
      <c r="G303" s="202" t="str">
        <f t="shared" ref="G303:G334" si="10">IF(F303&lt;30,"Kém",IF(F303&lt;50,"Yếu",IF(F303&lt;70,"Trung bình",IF(F303&lt;80,"Khá",IF(F303&lt;90,"Tốt","Xuất sắc")))))</f>
        <v>Tốt</v>
      </c>
      <c r="H303" s="209"/>
    </row>
    <row r="304" spans="1:8" s="7" customFormat="1" x14ac:dyDescent="0.25">
      <c r="A304" s="210">
        <v>281</v>
      </c>
      <c r="B304" s="210">
        <v>66</v>
      </c>
      <c r="C304" s="234" t="s">
        <v>5412</v>
      </c>
      <c r="D304" s="235" t="s">
        <v>574</v>
      </c>
      <c r="E304" s="235" t="s">
        <v>184</v>
      </c>
      <c r="F304" s="202">
        <v>0</v>
      </c>
      <c r="G304" s="202" t="str">
        <f t="shared" si="10"/>
        <v>Kém</v>
      </c>
      <c r="H304" s="209" t="s">
        <v>73</v>
      </c>
    </row>
    <row r="305" spans="1:8" s="7" customFormat="1" x14ac:dyDescent="0.25">
      <c r="A305" s="210">
        <v>282</v>
      </c>
      <c r="B305" s="210">
        <v>67</v>
      </c>
      <c r="C305" s="234" t="s">
        <v>3093</v>
      </c>
      <c r="D305" s="235" t="s">
        <v>1879</v>
      </c>
      <c r="E305" s="235" t="s">
        <v>2869</v>
      </c>
      <c r="F305" s="202">
        <v>89</v>
      </c>
      <c r="G305" s="202" t="str">
        <f t="shared" si="10"/>
        <v>Tốt</v>
      </c>
      <c r="H305" s="209"/>
    </row>
    <row r="306" spans="1:8" s="7" customFormat="1" x14ac:dyDescent="0.25">
      <c r="A306" s="210">
        <v>283</v>
      </c>
      <c r="B306" s="210">
        <v>68</v>
      </c>
      <c r="C306" s="234" t="s">
        <v>3094</v>
      </c>
      <c r="D306" s="235" t="s">
        <v>3095</v>
      </c>
      <c r="E306" s="235" t="s">
        <v>2869</v>
      </c>
      <c r="F306" s="202">
        <v>90</v>
      </c>
      <c r="G306" s="202" t="str">
        <f t="shared" si="10"/>
        <v>Xuất sắc</v>
      </c>
      <c r="H306" s="209"/>
    </row>
    <row r="307" spans="1:8" s="7" customFormat="1" x14ac:dyDescent="0.25">
      <c r="A307" s="210">
        <v>284</v>
      </c>
      <c r="B307" s="210">
        <v>69</v>
      </c>
      <c r="C307" s="234" t="s">
        <v>3096</v>
      </c>
      <c r="D307" s="235" t="s">
        <v>422</v>
      </c>
      <c r="E307" s="235" t="s">
        <v>317</v>
      </c>
      <c r="F307" s="202">
        <v>55</v>
      </c>
      <c r="G307" s="202" t="str">
        <f t="shared" si="10"/>
        <v>Trung bình</v>
      </c>
      <c r="H307" s="209"/>
    </row>
    <row r="308" spans="1:8" s="7" customFormat="1" x14ac:dyDescent="0.25">
      <c r="A308" s="210">
        <v>285</v>
      </c>
      <c r="B308" s="210">
        <v>70</v>
      </c>
      <c r="C308" s="234" t="s">
        <v>3097</v>
      </c>
      <c r="D308" s="235" t="s">
        <v>3098</v>
      </c>
      <c r="E308" s="235" t="s">
        <v>176</v>
      </c>
      <c r="F308" s="202">
        <v>50</v>
      </c>
      <c r="G308" s="202" t="str">
        <f t="shared" si="10"/>
        <v>Trung bình</v>
      </c>
      <c r="H308" s="209"/>
    </row>
    <row r="309" spans="1:8" s="7" customFormat="1" x14ac:dyDescent="0.25">
      <c r="A309" s="210">
        <v>286</v>
      </c>
      <c r="B309" s="210">
        <v>71</v>
      </c>
      <c r="C309" s="234" t="s">
        <v>5413</v>
      </c>
      <c r="D309" s="235" t="s">
        <v>18</v>
      </c>
      <c r="E309" s="235" t="s">
        <v>409</v>
      </c>
      <c r="F309" s="202">
        <v>90</v>
      </c>
      <c r="G309" s="202" t="str">
        <f t="shared" si="10"/>
        <v>Xuất sắc</v>
      </c>
      <c r="H309" s="209"/>
    </row>
    <row r="310" spans="1:8" s="7" customFormat="1" x14ac:dyDescent="0.25">
      <c r="A310" s="210">
        <v>287</v>
      </c>
      <c r="B310" s="210">
        <v>72</v>
      </c>
      <c r="C310" s="234" t="s">
        <v>3099</v>
      </c>
      <c r="D310" s="235" t="s">
        <v>1494</v>
      </c>
      <c r="E310" s="235" t="s">
        <v>186</v>
      </c>
      <c r="F310" s="202">
        <v>65</v>
      </c>
      <c r="G310" s="202" t="str">
        <f t="shared" si="10"/>
        <v>Trung bình</v>
      </c>
      <c r="H310" s="209"/>
    </row>
    <row r="311" spans="1:8" s="7" customFormat="1" x14ac:dyDescent="0.25">
      <c r="A311" s="210">
        <v>288</v>
      </c>
      <c r="B311" s="210">
        <v>73</v>
      </c>
      <c r="C311" s="234" t="s">
        <v>3100</v>
      </c>
      <c r="D311" s="235" t="s">
        <v>3101</v>
      </c>
      <c r="E311" s="235" t="s">
        <v>186</v>
      </c>
      <c r="F311" s="202">
        <v>90</v>
      </c>
      <c r="G311" s="202" t="str">
        <f t="shared" si="10"/>
        <v>Xuất sắc</v>
      </c>
      <c r="H311" s="209"/>
    </row>
    <row r="312" spans="1:8" s="7" customFormat="1" x14ac:dyDescent="0.25">
      <c r="A312" s="210">
        <v>289</v>
      </c>
      <c r="B312" s="210">
        <v>74</v>
      </c>
      <c r="C312" s="234" t="s">
        <v>3103</v>
      </c>
      <c r="D312" s="235" t="s">
        <v>547</v>
      </c>
      <c r="E312" s="235" t="s">
        <v>70</v>
      </c>
      <c r="F312" s="202">
        <v>72</v>
      </c>
      <c r="G312" s="202" t="str">
        <f t="shared" si="10"/>
        <v>Khá</v>
      </c>
      <c r="H312" s="209"/>
    </row>
    <row r="313" spans="1:8" s="7" customFormat="1" x14ac:dyDescent="0.25">
      <c r="A313" s="210">
        <v>290</v>
      </c>
      <c r="B313" s="210">
        <v>75</v>
      </c>
      <c r="C313" s="234" t="s">
        <v>3104</v>
      </c>
      <c r="D313" s="235" t="s">
        <v>576</v>
      </c>
      <c r="E313" s="235" t="s">
        <v>70</v>
      </c>
      <c r="F313" s="202">
        <v>80</v>
      </c>
      <c r="G313" s="202" t="str">
        <f t="shared" si="10"/>
        <v>Tốt</v>
      </c>
      <c r="H313" s="209"/>
    </row>
    <row r="314" spans="1:8" s="7" customFormat="1" x14ac:dyDescent="0.25">
      <c r="A314" s="210">
        <v>291</v>
      </c>
      <c r="B314" s="210">
        <v>76</v>
      </c>
      <c r="C314" s="234" t="s">
        <v>3105</v>
      </c>
      <c r="D314" s="235" t="s">
        <v>249</v>
      </c>
      <c r="E314" s="235" t="s">
        <v>70</v>
      </c>
      <c r="F314" s="202">
        <v>90</v>
      </c>
      <c r="G314" s="202" t="str">
        <f t="shared" si="10"/>
        <v>Xuất sắc</v>
      </c>
      <c r="H314" s="209"/>
    </row>
    <row r="315" spans="1:8" s="7" customFormat="1" x14ac:dyDescent="0.25">
      <c r="A315" s="210"/>
      <c r="B315" s="210"/>
      <c r="C315" s="206" t="s">
        <v>5414</v>
      </c>
      <c r="D315" s="209"/>
      <c r="E315" s="213"/>
      <c r="F315" s="209"/>
      <c r="G315" s="202"/>
      <c r="H315" s="209"/>
    </row>
    <row r="316" spans="1:8" s="7" customFormat="1" x14ac:dyDescent="0.25">
      <c r="A316" s="210">
        <v>292</v>
      </c>
      <c r="B316" s="210">
        <v>1</v>
      </c>
      <c r="C316" s="211" t="s">
        <v>3106</v>
      </c>
      <c r="D316" s="211" t="s">
        <v>188</v>
      </c>
      <c r="E316" s="211" t="s">
        <v>71</v>
      </c>
      <c r="F316" s="232">
        <v>0</v>
      </c>
      <c r="G316" s="202" t="str">
        <f t="shared" ref="G316:G347" si="11">IF(F316&lt;30,"Kém",IF(F316&lt;50,"Yếu",IF(F316&lt;70,"Trung bình",IF(F316&lt;80,"Khá",IF(F316&lt;90,"Tốt","Xuất sắc")))))</f>
        <v>Kém</v>
      </c>
      <c r="H316" s="209" t="s">
        <v>73</v>
      </c>
    </row>
    <row r="317" spans="1:8" s="7" customFormat="1" x14ac:dyDescent="0.25">
      <c r="A317" s="210">
        <v>293</v>
      </c>
      <c r="B317" s="210">
        <v>2</v>
      </c>
      <c r="C317" s="211" t="s">
        <v>3107</v>
      </c>
      <c r="D317" s="211" t="s">
        <v>394</v>
      </c>
      <c r="E317" s="211" t="s">
        <v>34</v>
      </c>
      <c r="F317" s="232">
        <v>44</v>
      </c>
      <c r="G317" s="202" t="str">
        <f t="shared" si="11"/>
        <v>Yếu</v>
      </c>
      <c r="H317" s="209"/>
    </row>
    <row r="318" spans="1:8" s="7" customFormat="1" x14ac:dyDescent="0.25">
      <c r="A318" s="210">
        <v>294</v>
      </c>
      <c r="B318" s="210">
        <v>3</v>
      </c>
      <c r="C318" s="211" t="s">
        <v>3108</v>
      </c>
      <c r="D318" s="211" t="s">
        <v>3109</v>
      </c>
      <c r="E318" s="211" t="s">
        <v>34</v>
      </c>
      <c r="F318" s="232">
        <v>90</v>
      </c>
      <c r="G318" s="202" t="str">
        <f t="shared" si="11"/>
        <v>Xuất sắc</v>
      </c>
      <c r="H318" s="209"/>
    </row>
    <row r="319" spans="1:8" s="7" customFormat="1" x14ac:dyDescent="0.25">
      <c r="A319" s="210">
        <v>295</v>
      </c>
      <c r="B319" s="210">
        <v>4</v>
      </c>
      <c r="C319" s="211" t="s">
        <v>3110</v>
      </c>
      <c r="D319" s="211" t="s">
        <v>294</v>
      </c>
      <c r="E319" s="211" t="s">
        <v>34</v>
      </c>
      <c r="F319" s="232">
        <v>85</v>
      </c>
      <c r="G319" s="202" t="str">
        <f t="shared" si="11"/>
        <v>Tốt</v>
      </c>
      <c r="H319" s="209"/>
    </row>
    <row r="320" spans="1:8" s="7" customFormat="1" x14ac:dyDescent="0.25">
      <c r="A320" s="210">
        <v>296</v>
      </c>
      <c r="B320" s="210">
        <v>5</v>
      </c>
      <c r="C320" s="211" t="s">
        <v>3111</v>
      </c>
      <c r="D320" s="211" t="s">
        <v>183</v>
      </c>
      <c r="E320" s="211" t="s">
        <v>34</v>
      </c>
      <c r="F320" s="232">
        <v>87</v>
      </c>
      <c r="G320" s="202" t="str">
        <f t="shared" si="11"/>
        <v>Tốt</v>
      </c>
      <c r="H320" s="209"/>
    </row>
    <row r="321" spans="1:8" s="7" customFormat="1" x14ac:dyDescent="0.25">
      <c r="A321" s="210">
        <v>297</v>
      </c>
      <c r="B321" s="210">
        <v>6</v>
      </c>
      <c r="C321" s="211" t="s">
        <v>4712</v>
      </c>
      <c r="D321" s="211" t="s">
        <v>35</v>
      </c>
      <c r="E321" s="211" t="s">
        <v>34</v>
      </c>
      <c r="F321" s="232">
        <v>60</v>
      </c>
      <c r="G321" s="202" t="str">
        <f t="shared" si="11"/>
        <v>Trung bình</v>
      </c>
      <c r="H321" s="209" t="s">
        <v>73</v>
      </c>
    </row>
    <row r="322" spans="1:8" s="7" customFormat="1" x14ac:dyDescent="0.25">
      <c r="A322" s="210">
        <v>298</v>
      </c>
      <c r="B322" s="210">
        <v>7</v>
      </c>
      <c r="C322" s="211" t="s">
        <v>3112</v>
      </c>
      <c r="D322" s="211" t="s">
        <v>83</v>
      </c>
      <c r="E322" s="211" t="s">
        <v>147</v>
      </c>
      <c r="F322" s="232">
        <v>88</v>
      </c>
      <c r="G322" s="202" t="str">
        <f t="shared" si="11"/>
        <v>Tốt</v>
      </c>
      <c r="H322" s="209"/>
    </row>
    <row r="323" spans="1:8" s="7" customFormat="1" x14ac:dyDescent="0.25">
      <c r="A323" s="210">
        <v>299</v>
      </c>
      <c r="B323" s="210">
        <v>8</v>
      </c>
      <c r="C323" s="211" t="s">
        <v>3113</v>
      </c>
      <c r="D323" s="211" t="s">
        <v>83</v>
      </c>
      <c r="E323" s="211" t="s">
        <v>147</v>
      </c>
      <c r="F323" s="232">
        <v>91</v>
      </c>
      <c r="G323" s="202" t="str">
        <f t="shared" si="11"/>
        <v>Xuất sắc</v>
      </c>
      <c r="H323" s="209"/>
    </row>
    <row r="324" spans="1:8" s="7" customFormat="1" x14ac:dyDescent="0.25">
      <c r="A324" s="210">
        <v>300</v>
      </c>
      <c r="B324" s="210">
        <v>9</v>
      </c>
      <c r="C324" s="211" t="s">
        <v>3114</v>
      </c>
      <c r="D324" s="211" t="s">
        <v>19</v>
      </c>
      <c r="E324" s="211" t="s">
        <v>252</v>
      </c>
      <c r="F324" s="232">
        <v>90</v>
      </c>
      <c r="G324" s="202" t="str">
        <f t="shared" si="11"/>
        <v>Xuất sắc</v>
      </c>
      <c r="H324" s="209"/>
    </row>
    <row r="325" spans="1:8" s="7" customFormat="1" x14ac:dyDescent="0.25">
      <c r="A325" s="210">
        <v>301</v>
      </c>
      <c r="B325" s="210">
        <v>10</v>
      </c>
      <c r="C325" s="211" t="s">
        <v>3115</v>
      </c>
      <c r="D325" s="211" t="s">
        <v>406</v>
      </c>
      <c r="E325" s="211" t="s">
        <v>6</v>
      </c>
      <c r="F325" s="232">
        <v>0</v>
      </c>
      <c r="G325" s="202" t="str">
        <f t="shared" si="11"/>
        <v>Kém</v>
      </c>
      <c r="H325" s="209"/>
    </row>
    <row r="326" spans="1:8" s="7" customFormat="1" x14ac:dyDescent="0.25">
      <c r="A326" s="210">
        <v>302</v>
      </c>
      <c r="B326" s="210">
        <v>11</v>
      </c>
      <c r="C326" s="211" t="s">
        <v>3116</v>
      </c>
      <c r="D326" s="211" t="s">
        <v>450</v>
      </c>
      <c r="E326" s="211" t="s">
        <v>39</v>
      </c>
      <c r="F326" s="232">
        <v>64</v>
      </c>
      <c r="G326" s="202" t="str">
        <f t="shared" si="11"/>
        <v>Trung bình</v>
      </c>
      <c r="H326" s="209"/>
    </row>
    <row r="327" spans="1:8" s="7" customFormat="1" x14ac:dyDescent="0.25">
      <c r="A327" s="210">
        <v>303</v>
      </c>
      <c r="B327" s="210">
        <v>12</v>
      </c>
      <c r="C327" s="211" t="s">
        <v>3117</v>
      </c>
      <c r="D327" s="211" t="s">
        <v>3118</v>
      </c>
      <c r="E327" s="211" t="s">
        <v>41</v>
      </c>
      <c r="F327" s="232">
        <v>80</v>
      </c>
      <c r="G327" s="202" t="str">
        <f t="shared" si="11"/>
        <v>Tốt</v>
      </c>
      <c r="H327" s="209"/>
    </row>
    <row r="328" spans="1:8" s="7" customFormat="1" x14ac:dyDescent="0.25">
      <c r="A328" s="210">
        <v>304</v>
      </c>
      <c r="B328" s="210">
        <v>13</v>
      </c>
      <c r="C328" s="211" t="s">
        <v>3119</v>
      </c>
      <c r="D328" s="211" t="s">
        <v>406</v>
      </c>
      <c r="E328" s="211" t="s">
        <v>41</v>
      </c>
      <c r="F328" s="232">
        <v>78</v>
      </c>
      <c r="G328" s="202" t="str">
        <f t="shared" si="11"/>
        <v>Khá</v>
      </c>
      <c r="H328" s="209"/>
    </row>
    <row r="329" spans="1:8" s="7" customFormat="1" x14ac:dyDescent="0.25">
      <c r="A329" s="210">
        <v>305</v>
      </c>
      <c r="B329" s="210">
        <v>14</v>
      </c>
      <c r="C329" s="211" t="s">
        <v>3120</v>
      </c>
      <c r="D329" s="211" t="s">
        <v>467</v>
      </c>
      <c r="E329" s="211" t="s">
        <v>149</v>
      </c>
      <c r="F329" s="232">
        <v>66</v>
      </c>
      <c r="G329" s="202" t="str">
        <f t="shared" si="11"/>
        <v>Trung bình</v>
      </c>
      <c r="H329" s="209"/>
    </row>
    <row r="330" spans="1:8" s="7" customFormat="1" x14ac:dyDescent="0.25">
      <c r="A330" s="210">
        <v>306</v>
      </c>
      <c r="B330" s="210">
        <v>15</v>
      </c>
      <c r="C330" s="211" t="s">
        <v>3121</v>
      </c>
      <c r="D330" s="211" t="s">
        <v>114</v>
      </c>
      <c r="E330" s="211" t="s">
        <v>440</v>
      </c>
      <c r="F330" s="232">
        <v>78</v>
      </c>
      <c r="G330" s="202" t="str">
        <f t="shared" si="11"/>
        <v>Khá</v>
      </c>
      <c r="H330" s="209"/>
    </row>
    <row r="331" spans="1:8" s="7" customFormat="1" x14ac:dyDescent="0.25">
      <c r="A331" s="210">
        <v>307</v>
      </c>
      <c r="B331" s="210">
        <v>16</v>
      </c>
      <c r="C331" s="211" t="s">
        <v>3122</v>
      </c>
      <c r="D331" s="211" t="s">
        <v>208</v>
      </c>
      <c r="E331" s="211" t="s">
        <v>178</v>
      </c>
      <c r="F331" s="232">
        <v>88</v>
      </c>
      <c r="G331" s="202" t="str">
        <f t="shared" si="11"/>
        <v>Tốt</v>
      </c>
      <c r="H331" s="209"/>
    </row>
    <row r="332" spans="1:8" s="7" customFormat="1" x14ac:dyDescent="0.25">
      <c r="A332" s="210">
        <v>308</v>
      </c>
      <c r="B332" s="210">
        <v>17</v>
      </c>
      <c r="C332" s="211" t="s">
        <v>3123</v>
      </c>
      <c r="D332" s="211" t="s">
        <v>116</v>
      </c>
      <c r="E332" s="211" t="s">
        <v>7</v>
      </c>
      <c r="F332" s="232">
        <v>43</v>
      </c>
      <c r="G332" s="202" t="str">
        <f t="shared" si="11"/>
        <v>Yếu</v>
      </c>
      <c r="H332" s="209"/>
    </row>
    <row r="333" spans="1:8" s="7" customFormat="1" x14ac:dyDescent="0.25">
      <c r="A333" s="210">
        <v>309</v>
      </c>
      <c r="B333" s="210">
        <v>18</v>
      </c>
      <c r="C333" s="211" t="s">
        <v>3124</v>
      </c>
      <c r="D333" s="211" t="s">
        <v>421</v>
      </c>
      <c r="E333" s="211" t="s">
        <v>7</v>
      </c>
      <c r="F333" s="232">
        <v>85</v>
      </c>
      <c r="G333" s="202" t="str">
        <f t="shared" si="11"/>
        <v>Tốt</v>
      </c>
      <c r="H333" s="209"/>
    </row>
    <row r="334" spans="1:8" s="7" customFormat="1" x14ac:dyDescent="0.25">
      <c r="A334" s="210">
        <v>310</v>
      </c>
      <c r="B334" s="210">
        <v>19</v>
      </c>
      <c r="C334" s="211" t="s">
        <v>3125</v>
      </c>
      <c r="D334" s="211" t="s">
        <v>3126</v>
      </c>
      <c r="E334" s="211" t="s">
        <v>209</v>
      </c>
      <c r="F334" s="232">
        <v>0</v>
      </c>
      <c r="G334" s="202" t="str">
        <f t="shared" si="11"/>
        <v>Kém</v>
      </c>
      <c r="H334" s="209"/>
    </row>
    <row r="335" spans="1:8" s="7" customFormat="1" x14ac:dyDescent="0.25">
      <c r="A335" s="210">
        <v>311</v>
      </c>
      <c r="B335" s="210">
        <v>20</v>
      </c>
      <c r="C335" s="211" t="s">
        <v>3127</v>
      </c>
      <c r="D335" s="211" t="s">
        <v>239</v>
      </c>
      <c r="E335" s="211" t="s">
        <v>43</v>
      </c>
      <c r="F335" s="232">
        <v>52</v>
      </c>
      <c r="G335" s="202" t="str">
        <f t="shared" si="11"/>
        <v>Trung bình</v>
      </c>
      <c r="H335" s="209" t="s">
        <v>123</v>
      </c>
    </row>
    <row r="336" spans="1:8" s="7" customFormat="1" x14ac:dyDescent="0.25">
      <c r="A336" s="210">
        <v>312</v>
      </c>
      <c r="B336" s="210">
        <v>21</v>
      </c>
      <c r="C336" s="211" t="s">
        <v>3128</v>
      </c>
      <c r="D336" s="211" t="s">
        <v>50</v>
      </c>
      <c r="E336" s="211" t="s">
        <v>43</v>
      </c>
      <c r="F336" s="232">
        <v>86</v>
      </c>
      <c r="G336" s="202" t="str">
        <f t="shared" si="11"/>
        <v>Tốt</v>
      </c>
      <c r="H336" s="209"/>
    </row>
    <row r="337" spans="1:8" s="7" customFormat="1" x14ac:dyDescent="0.25">
      <c r="A337" s="210">
        <v>313</v>
      </c>
      <c r="B337" s="210">
        <v>22</v>
      </c>
      <c r="C337" s="211" t="s">
        <v>3129</v>
      </c>
      <c r="D337" s="211" t="s">
        <v>800</v>
      </c>
      <c r="E337" s="211" t="s">
        <v>47</v>
      </c>
      <c r="F337" s="232">
        <v>44</v>
      </c>
      <c r="G337" s="202" t="str">
        <f t="shared" si="11"/>
        <v>Yếu</v>
      </c>
      <c r="H337" s="209" t="s">
        <v>123</v>
      </c>
    </row>
    <row r="338" spans="1:8" s="7" customFormat="1" x14ac:dyDescent="0.25">
      <c r="A338" s="210">
        <v>314</v>
      </c>
      <c r="B338" s="210">
        <v>23</v>
      </c>
      <c r="C338" s="211" t="s">
        <v>3130</v>
      </c>
      <c r="D338" s="211" t="s">
        <v>18</v>
      </c>
      <c r="E338" s="211" t="s">
        <v>47</v>
      </c>
      <c r="F338" s="232">
        <v>85</v>
      </c>
      <c r="G338" s="202" t="str">
        <f t="shared" si="11"/>
        <v>Tốt</v>
      </c>
      <c r="H338" s="209"/>
    </row>
    <row r="339" spans="1:8" s="7" customFormat="1" x14ac:dyDescent="0.25">
      <c r="A339" s="210">
        <v>315</v>
      </c>
      <c r="B339" s="210">
        <v>24</v>
      </c>
      <c r="C339" s="211" t="s">
        <v>3131</v>
      </c>
      <c r="D339" s="211" t="s">
        <v>118</v>
      </c>
      <c r="E339" s="211" t="s">
        <v>47</v>
      </c>
      <c r="F339" s="232">
        <v>74</v>
      </c>
      <c r="G339" s="202" t="str">
        <f t="shared" si="11"/>
        <v>Khá</v>
      </c>
      <c r="H339" s="209"/>
    </row>
    <row r="340" spans="1:8" s="7" customFormat="1" x14ac:dyDescent="0.25">
      <c r="A340" s="210">
        <v>316</v>
      </c>
      <c r="B340" s="210">
        <v>25</v>
      </c>
      <c r="C340" s="211" t="s">
        <v>3132</v>
      </c>
      <c r="D340" s="211" t="s">
        <v>79</v>
      </c>
      <c r="E340" s="211" t="s">
        <v>15</v>
      </c>
      <c r="F340" s="232">
        <v>84</v>
      </c>
      <c r="G340" s="202" t="str">
        <f t="shared" si="11"/>
        <v>Tốt</v>
      </c>
      <c r="H340" s="209"/>
    </row>
    <row r="341" spans="1:8" s="7" customFormat="1" x14ac:dyDescent="0.25">
      <c r="A341" s="210">
        <v>317</v>
      </c>
      <c r="B341" s="210">
        <v>26</v>
      </c>
      <c r="C341" s="211" t="s">
        <v>3133</v>
      </c>
      <c r="D341" s="211" t="s">
        <v>3134</v>
      </c>
      <c r="E341" s="211" t="s">
        <v>29</v>
      </c>
      <c r="F341" s="232">
        <v>80</v>
      </c>
      <c r="G341" s="202" t="str">
        <f t="shared" si="11"/>
        <v>Tốt</v>
      </c>
      <c r="H341" s="209" t="s">
        <v>73</v>
      </c>
    </row>
    <row r="342" spans="1:8" s="7" customFormat="1" x14ac:dyDescent="0.25">
      <c r="A342" s="210">
        <v>318</v>
      </c>
      <c r="B342" s="210">
        <v>27</v>
      </c>
      <c r="C342" s="211" t="s">
        <v>3135</v>
      </c>
      <c r="D342" s="211" t="s">
        <v>87</v>
      </c>
      <c r="E342" s="211" t="s">
        <v>53</v>
      </c>
      <c r="F342" s="232">
        <v>95</v>
      </c>
      <c r="G342" s="202" t="str">
        <f t="shared" si="11"/>
        <v>Xuất sắc</v>
      </c>
      <c r="H342" s="209"/>
    </row>
    <row r="343" spans="1:8" s="7" customFormat="1" x14ac:dyDescent="0.25">
      <c r="A343" s="210">
        <v>319</v>
      </c>
      <c r="B343" s="210">
        <v>28</v>
      </c>
      <c r="C343" s="211" t="s">
        <v>3136</v>
      </c>
      <c r="D343" s="211" t="s">
        <v>3137</v>
      </c>
      <c r="E343" s="211" t="s">
        <v>180</v>
      </c>
      <c r="F343" s="232">
        <v>91</v>
      </c>
      <c r="G343" s="202" t="str">
        <f t="shared" si="11"/>
        <v>Xuất sắc</v>
      </c>
      <c r="H343" s="209"/>
    </row>
    <row r="344" spans="1:8" s="7" customFormat="1" x14ac:dyDescent="0.25">
      <c r="A344" s="210">
        <v>320</v>
      </c>
      <c r="B344" s="210">
        <v>29</v>
      </c>
      <c r="C344" s="211" t="s">
        <v>3138</v>
      </c>
      <c r="D344" s="211" t="s">
        <v>800</v>
      </c>
      <c r="E344" s="211" t="s">
        <v>21</v>
      </c>
      <c r="F344" s="232">
        <v>84</v>
      </c>
      <c r="G344" s="202" t="str">
        <f t="shared" si="11"/>
        <v>Tốt</v>
      </c>
      <c r="H344" s="209"/>
    </row>
    <row r="345" spans="1:8" s="7" customFormat="1" x14ac:dyDescent="0.25">
      <c r="A345" s="210">
        <v>321</v>
      </c>
      <c r="B345" s="210">
        <v>30</v>
      </c>
      <c r="C345" s="211" t="s">
        <v>3139</v>
      </c>
      <c r="D345" s="211" t="s">
        <v>98</v>
      </c>
      <c r="E345" s="211" t="s">
        <v>21</v>
      </c>
      <c r="F345" s="232">
        <v>88</v>
      </c>
      <c r="G345" s="202" t="str">
        <f t="shared" si="11"/>
        <v>Tốt</v>
      </c>
      <c r="H345" s="209"/>
    </row>
    <row r="346" spans="1:8" s="7" customFormat="1" x14ac:dyDescent="0.25">
      <c r="A346" s="210">
        <v>322</v>
      </c>
      <c r="B346" s="210">
        <v>31</v>
      </c>
      <c r="C346" s="211" t="s">
        <v>3140</v>
      </c>
      <c r="D346" s="211" t="s">
        <v>18</v>
      </c>
      <c r="E346" s="211" t="s">
        <v>56</v>
      </c>
      <c r="F346" s="232">
        <v>89</v>
      </c>
      <c r="G346" s="202" t="str">
        <f t="shared" si="11"/>
        <v>Tốt</v>
      </c>
      <c r="H346" s="209"/>
    </row>
    <row r="347" spans="1:8" s="7" customFormat="1" x14ac:dyDescent="0.25">
      <c r="A347" s="210">
        <v>323</v>
      </c>
      <c r="B347" s="210">
        <v>32</v>
      </c>
      <c r="C347" s="211" t="s">
        <v>3141</v>
      </c>
      <c r="D347" s="211" t="s">
        <v>89</v>
      </c>
      <c r="E347" s="211" t="s">
        <v>16</v>
      </c>
      <c r="F347" s="232">
        <v>8</v>
      </c>
      <c r="G347" s="202" t="str">
        <f t="shared" si="11"/>
        <v>Kém</v>
      </c>
      <c r="H347" s="209" t="s">
        <v>73</v>
      </c>
    </row>
    <row r="348" spans="1:8" s="7" customFormat="1" x14ac:dyDescent="0.25">
      <c r="A348" s="210">
        <v>324</v>
      </c>
      <c r="B348" s="210">
        <v>33</v>
      </c>
      <c r="C348" s="211" t="s">
        <v>3142</v>
      </c>
      <c r="D348" s="211" t="s">
        <v>3143</v>
      </c>
      <c r="E348" s="211" t="s">
        <v>84</v>
      </c>
      <c r="F348" s="232">
        <v>66</v>
      </c>
      <c r="G348" s="202" t="str">
        <f t="shared" ref="G348:G379" si="12">IF(F348&lt;30,"Kém",IF(F348&lt;50,"Yếu",IF(F348&lt;70,"Trung bình",IF(F348&lt;80,"Khá",IF(F348&lt;90,"Tốt","Xuất sắc")))))</f>
        <v>Trung bình</v>
      </c>
      <c r="H348" s="209"/>
    </row>
    <row r="349" spans="1:8" s="7" customFormat="1" x14ac:dyDescent="0.25">
      <c r="A349" s="210">
        <v>325</v>
      </c>
      <c r="B349" s="210">
        <v>34</v>
      </c>
      <c r="C349" s="211" t="s">
        <v>3144</v>
      </c>
      <c r="D349" s="211" t="s">
        <v>3102</v>
      </c>
      <c r="E349" s="211" t="s">
        <v>84</v>
      </c>
      <c r="F349" s="232">
        <v>54</v>
      </c>
      <c r="G349" s="202" t="str">
        <f t="shared" si="12"/>
        <v>Trung bình</v>
      </c>
      <c r="H349" s="209"/>
    </row>
    <row r="350" spans="1:8" s="7" customFormat="1" x14ac:dyDescent="0.25">
      <c r="A350" s="210">
        <v>326</v>
      </c>
      <c r="B350" s="210">
        <v>35</v>
      </c>
      <c r="C350" s="211" t="s">
        <v>3145</v>
      </c>
      <c r="D350" s="211" t="s">
        <v>467</v>
      </c>
      <c r="E350" s="211" t="s">
        <v>84</v>
      </c>
      <c r="F350" s="232">
        <v>85</v>
      </c>
      <c r="G350" s="202" t="str">
        <f t="shared" si="12"/>
        <v>Tốt</v>
      </c>
      <c r="H350" s="209"/>
    </row>
    <row r="351" spans="1:8" s="7" customFormat="1" x14ac:dyDescent="0.25">
      <c r="A351" s="210">
        <v>327</v>
      </c>
      <c r="B351" s="210">
        <v>36</v>
      </c>
      <c r="C351" s="211" t="s">
        <v>3147</v>
      </c>
      <c r="D351" s="211" t="s">
        <v>3148</v>
      </c>
      <c r="E351" s="211" t="s">
        <v>107</v>
      </c>
      <c r="F351" s="232">
        <v>89</v>
      </c>
      <c r="G351" s="202" t="str">
        <f t="shared" si="12"/>
        <v>Tốt</v>
      </c>
      <c r="H351" s="209"/>
    </row>
    <row r="352" spans="1:8" s="7" customFormat="1" x14ac:dyDescent="0.25">
      <c r="A352" s="210">
        <v>328</v>
      </c>
      <c r="B352" s="210">
        <v>37</v>
      </c>
      <c r="C352" s="145" t="s">
        <v>3149</v>
      </c>
      <c r="D352" s="145" t="s">
        <v>60</v>
      </c>
      <c r="E352" s="145" t="s">
        <v>109</v>
      </c>
      <c r="F352" s="232">
        <v>0</v>
      </c>
      <c r="G352" s="202" t="str">
        <f t="shared" si="12"/>
        <v>Kém</v>
      </c>
      <c r="H352" s="209" t="s">
        <v>73</v>
      </c>
    </row>
    <row r="353" spans="1:8" s="7" customFormat="1" x14ac:dyDescent="0.25">
      <c r="A353" s="210">
        <v>329</v>
      </c>
      <c r="B353" s="210">
        <v>38</v>
      </c>
      <c r="C353" s="211" t="s">
        <v>3150</v>
      </c>
      <c r="D353" s="211" t="s">
        <v>3151</v>
      </c>
      <c r="E353" s="211" t="s">
        <v>166</v>
      </c>
      <c r="F353" s="232">
        <v>76</v>
      </c>
      <c r="G353" s="202" t="str">
        <f t="shared" si="12"/>
        <v>Khá</v>
      </c>
      <c r="H353" s="209"/>
    </row>
    <row r="354" spans="1:8" s="7" customFormat="1" x14ac:dyDescent="0.25">
      <c r="A354" s="210">
        <v>330</v>
      </c>
      <c r="B354" s="210">
        <v>39</v>
      </c>
      <c r="C354" s="211" t="s">
        <v>3152</v>
      </c>
      <c r="D354" s="211" t="s">
        <v>3153</v>
      </c>
      <c r="E354" s="211" t="s">
        <v>8</v>
      </c>
      <c r="F354" s="232">
        <v>91</v>
      </c>
      <c r="G354" s="202" t="str">
        <f t="shared" si="12"/>
        <v>Xuất sắc</v>
      </c>
      <c r="H354" s="209"/>
    </row>
    <row r="355" spans="1:8" s="7" customFormat="1" x14ac:dyDescent="0.25">
      <c r="A355" s="210">
        <v>331</v>
      </c>
      <c r="B355" s="210">
        <v>40</v>
      </c>
      <c r="C355" s="211" t="s">
        <v>3154</v>
      </c>
      <c r="D355" s="211" t="s">
        <v>1527</v>
      </c>
      <c r="E355" s="211" t="s">
        <v>8</v>
      </c>
      <c r="F355" s="232">
        <v>78</v>
      </c>
      <c r="G355" s="202" t="str">
        <f t="shared" si="12"/>
        <v>Khá</v>
      </c>
      <c r="H355" s="209"/>
    </row>
    <row r="356" spans="1:8" s="7" customFormat="1" x14ac:dyDescent="0.25">
      <c r="A356" s="210">
        <v>332</v>
      </c>
      <c r="B356" s="210">
        <v>41</v>
      </c>
      <c r="C356" s="211" t="s">
        <v>3155</v>
      </c>
      <c r="D356" s="211" t="s">
        <v>98</v>
      </c>
      <c r="E356" s="211" t="s">
        <v>8</v>
      </c>
      <c r="F356" s="232">
        <v>87</v>
      </c>
      <c r="G356" s="202" t="str">
        <f t="shared" si="12"/>
        <v>Tốt</v>
      </c>
      <c r="H356" s="209"/>
    </row>
    <row r="357" spans="1:8" s="7" customFormat="1" x14ac:dyDescent="0.25">
      <c r="A357" s="210">
        <v>333</v>
      </c>
      <c r="B357" s="210">
        <v>42</v>
      </c>
      <c r="C357" s="211" t="s">
        <v>3156</v>
      </c>
      <c r="D357" s="211" t="s">
        <v>125</v>
      </c>
      <c r="E357" s="211" t="s">
        <v>3157</v>
      </c>
      <c r="F357" s="232">
        <v>69</v>
      </c>
      <c r="G357" s="202" t="str">
        <f t="shared" si="12"/>
        <v>Trung bình</v>
      </c>
      <c r="H357" s="209" t="s">
        <v>73</v>
      </c>
    </row>
    <row r="358" spans="1:8" s="7" customFormat="1" x14ac:dyDescent="0.25">
      <c r="A358" s="210">
        <v>334</v>
      </c>
      <c r="B358" s="210">
        <v>43</v>
      </c>
      <c r="C358" s="211" t="s">
        <v>3158</v>
      </c>
      <c r="D358" s="211" t="s">
        <v>3159</v>
      </c>
      <c r="E358" s="211" t="s">
        <v>86</v>
      </c>
      <c r="F358" s="232">
        <v>82</v>
      </c>
      <c r="G358" s="202" t="str">
        <f t="shared" si="12"/>
        <v>Tốt</v>
      </c>
      <c r="H358" s="209"/>
    </row>
    <row r="359" spans="1:8" s="7" customFormat="1" x14ac:dyDescent="0.25">
      <c r="A359" s="210">
        <v>335</v>
      </c>
      <c r="B359" s="210">
        <v>44</v>
      </c>
      <c r="C359" s="211" t="s">
        <v>3160</v>
      </c>
      <c r="D359" s="211" t="s">
        <v>138</v>
      </c>
      <c r="E359" s="211" t="s">
        <v>86</v>
      </c>
      <c r="F359" s="232">
        <v>77</v>
      </c>
      <c r="G359" s="202" t="str">
        <f t="shared" si="12"/>
        <v>Khá</v>
      </c>
      <c r="H359" s="209"/>
    </row>
    <row r="360" spans="1:8" s="7" customFormat="1" x14ac:dyDescent="0.25">
      <c r="A360" s="210">
        <v>336</v>
      </c>
      <c r="B360" s="210">
        <v>45</v>
      </c>
      <c r="C360" s="211" t="s">
        <v>3161</v>
      </c>
      <c r="D360" s="211" t="s">
        <v>75</v>
      </c>
      <c r="E360" s="211" t="s">
        <v>86</v>
      </c>
      <c r="F360" s="232">
        <v>90</v>
      </c>
      <c r="G360" s="202" t="str">
        <f t="shared" si="12"/>
        <v>Xuất sắc</v>
      </c>
      <c r="H360" s="209"/>
    </row>
    <row r="361" spans="1:8" s="7" customFormat="1" x14ac:dyDescent="0.25">
      <c r="A361" s="210">
        <v>337</v>
      </c>
      <c r="B361" s="210">
        <v>46</v>
      </c>
      <c r="C361" s="211" t="s">
        <v>3162</v>
      </c>
      <c r="D361" s="211" t="s">
        <v>3163</v>
      </c>
      <c r="E361" s="211" t="s">
        <v>86</v>
      </c>
      <c r="F361" s="232">
        <v>50</v>
      </c>
      <c r="G361" s="202" t="str">
        <f t="shared" si="12"/>
        <v>Trung bình</v>
      </c>
      <c r="H361" s="209" t="s">
        <v>123</v>
      </c>
    </row>
    <row r="362" spans="1:8" s="7" customFormat="1" x14ac:dyDescent="0.25">
      <c r="A362" s="210">
        <v>338</v>
      </c>
      <c r="B362" s="210">
        <v>47</v>
      </c>
      <c r="C362" s="211" t="s">
        <v>3164</v>
      </c>
      <c r="D362" s="211" t="s">
        <v>894</v>
      </c>
      <c r="E362" s="211" t="s">
        <v>22</v>
      </c>
      <c r="F362" s="232">
        <v>87</v>
      </c>
      <c r="G362" s="202" t="str">
        <f t="shared" si="12"/>
        <v>Tốt</v>
      </c>
      <c r="H362" s="209"/>
    </row>
    <row r="363" spans="1:8" s="7" customFormat="1" x14ac:dyDescent="0.25">
      <c r="A363" s="210">
        <v>339</v>
      </c>
      <c r="B363" s="210">
        <v>48</v>
      </c>
      <c r="C363" s="211" t="s">
        <v>3165</v>
      </c>
      <c r="D363" s="211" t="s">
        <v>3166</v>
      </c>
      <c r="E363" s="211" t="s">
        <v>201</v>
      </c>
      <c r="F363" s="232">
        <v>80</v>
      </c>
      <c r="G363" s="202" t="str">
        <f t="shared" si="12"/>
        <v>Tốt</v>
      </c>
      <c r="H363" s="209"/>
    </row>
    <row r="364" spans="1:8" s="7" customFormat="1" x14ac:dyDescent="0.25">
      <c r="A364" s="210">
        <v>340</v>
      </c>
      <c r="B364" s="210">
        <v>49</v>
      </c>
      <c r="C364" s="211" t="s">
        <v>3167</v>
      </c>
      <c r="D364" s="211" t="s">
        <v>3168</v>
      </c>
      <c r="E364" s="211" t="s">
        <v>182</v>
      </c>
      <c r="F364" s="232">
        <v>90</v>
      </c>
      <c r="G364" s="202" t="str">
        <f t="shared" si="12"/>
        <v>Xuất sắc</v>
      </c>
      <c r="H364" s="209"/>
    </row>
    <row r="365" spans="1:8" s="7" customFormat="1" x14ac:dyDescent="0.25">
      <c r="A365" s="210">
        <v>341</v>
      </c>
      <c r="B365" s="210">
        <v>50</v>
      </c>
      <c r="C365" s="211" t="s">
        <v>3169</v>
      </c>
      <c r="D365" s="211" t="s">
        <v>3170</v>
      </c>
      <c r="E365" s="211" t="s">
        <v>26</v>
      </c>
      <c r="F365" s="232">
        <v>78.2</v>
      </c>
      <c r="G365" s="202" t="str">
        <f t="shared" si="12"/>
        <v>Khá</v>
      </c>
      <c r="H365" s="209"/>
    </row>
    <row r="366" spans="1:8" s="7" customFormat="1" x14ac:dyDescent="0.25">
      <c r="A366" s="210">
        <v>342</v>
      </c>
      <c r="B366" s="210">
        <v>51</v>
      </c>
      <c r="C366" s="211" t="s">
        <v>3171</v>
      </c>
      <c r="D366" s="211" t="s">
        <v>18</v>
      </c>
      <c r="E366" s="211" t="s">
        <v>171</v>
      </c>
      <c r="F366" s="232">
        <v>90</v>
      </c>
      <c r="G366" s="202" t="str">
        <f t="shared" si="12"/>
        <v>Xuất sắc</v>
      </c>
      <c r="H366" s="209"/>
    </row>
    <row r="367" spans="1:8" s="7" customFormat="1" x14ac:dyDescent="0.25">
      <c r="A367" s="210">
        <v>343</v>
      </c>
      <c r="B367" s="210">
        <v>52</v>
      </c>
      <c r="C367" s="211" t="s">
        <v>3172</v>
      </c>
      <c r="D367" s="211" t="s">
        <v>3173</v>
      </c>
      <c r="E367" s="211" t="s">
        <v>9</v>
      </c>
      <c r="F367" s="232">
        <v>0</v>
      </c>
      <c r="G367" s="202" t="str">
        <f t="shared" si="12"/>
        <v>Kém</v>
      </c>
      <c r="H367" s="209" t="s">
        <v>73</v>
      </c>
    </row>
    <row r="368" spans="1:8" s="7" customFormat="1" x14ac:dyDescent="0.25">
      <c r="A368" s="210">
        <v>344</v>
      </c>
      <c r="B368" s="210">
        <v>53</v>
      </c>
      <c r="C368" s="211" t="s">
        <v>3174</v>
      </c>
      <c r="D368" s="211" t="s">
        <v>316</v>
      </c>
      <c r="E368" s="211" t="s">
        <v>342</v>
      </c>
      <c r="F368" s="232">
        <v>26</v>
      </c>
      <c r="G368" s="202" t="str">
        <f t="shared" si="12"/>
        <v>Kém</v>
      </c>
      <c r="H368" s="209"/>
    </row>
    <row r="369" spans="1:8" s="7" customFormat="1" x14ac:dyDescent="0.25">
      <c r="A369" s="210">
        <v>345</v>
      </c>
      <c r="B369" s="210">
        <v>54</v>
      </c>
      <c r="C369" s="211" t="s">
        <v>3175</v>
      </c>
      <c r="D369" s="211" t="s">
        <v>3102</v>
      </c>
      <c r="E369" s="211" t="s">
        <v>11</v>
      </c>
      <c r="F369" s="232">
        <v>50</v>
      </c>
      <c r="G369" s="202" t="str">
        <f t="shared" si="12"/>
        <v>Trung bình</v>
      </c>
      <c r="H369" s="209" t="s">
        <v>123</v>
      </c>
    </row>
    <row r="370" spans="1:8" s="7" customFormat="1" x14ac:dyDescent="0.25">
      <c r="A370" s="210">
        <v>346</v>
      </c>
      <c r="B370" s="210">
        <v>55</v>
      </c>
      <c r="C370" s="211" t="s">
        <v>3176</v>
      </c>
      <c r="D370" s="211" t="s">
        <v>68</v>
      </c>
      <c r="E370" s="211" t="s">
        <v>11</v>
      </c>
      <c r="F370" s="232">
        <v>85</v>
      </c>
      <c r="G370" s="202" t="str">
        <f t="shared" si="12"/>
        <v>Tốt</v>
      </c>
      <c r="H370" s="209"/>
    </row>
    <row r="371" spans="1:8" s="7" customFormat="1" x14ac:dyDescent="0.25">
      <c r="A371" s="210">
        <v>347</v>
      </c>
      <c r="B371" s="210">
        <v>56</v>
      </c>
      <c r="C371" s="211" t="s">
        <v>3177</v>
      </c>
      <c r="D371" s="211" t="s">
        <v>18</v>
      </c>
      <c r="E371" s="211" t="s">
        <v>88</v>
      </c>
      <c r="F371" s="232">
        <v>92</v>
      </c>
      <c r="G371" s="202" t="str">
        <f t="shared" si="12"/>
        <v>Xuất sắc</v>
      </c>
      <c r="H371" s="209"/>
    </row>
    <row r="372" spans="1:8" s="7" customFormat="1" x14ac:dyDescent="0.25">
      <c r="A372" s="210">
        <v>348</v>
      </c>
      <c r="B372" s="210">
        <v>57</v>
      </c>
      <c r="C372" s="211" t="s">
        <v>3178</v>
      </c>
      <c r="D372" s="211" t="s">
        <v>82</v>
      </c>
      <c r="E372" s="211" t="s">
        <v>408</v>
      </c>
      <c r="F372" s="146">
        <v>0</v>
      </c>
      <c r="G372" s="202" t="str">
        <f t="shared" si="12"/>
        <v>Kém</v>
      </c>
      <c r="H372" s="209" t="s">
        <v>73</v>
      </c>
    </row>
    <row r="373" spans="1:8" s="7" customFormat="1" x14ac:dyDescent="0.25">
      <c r="A373" s="210">
        <v>349</v>
      </c>
      <c r="B373" s="210">
        <v>58</v>
      </c>
      <c r="C373" s="211" t="s">
        <v>3179</v>
      </c>
      <c r="D373" s="211" t="s">
        <v>3180</v>
      </c>
      <c r="E373" s="211" t="s">
        <v>1991</v>
      </c>
      <c r="F373" s="232">
        <v>0</v>
      </c>
      <c r="G373" s="202" t="str">
        <f t="shared" si="12"/>
        <v>Kém</v>
      </c>
      <c r="H373" s="209"/>
    </row>
    <row r="374" spans="1:8" s="7" customFormat="1" x14ac:dyDescent="0.25">
      <c r="A374" s="210">
        <v>350</v>
      </c>
      <c r="B374" s="210">
        <v>59</v>
      </c>
      <c r="C374" s="211" t="s">
        <v>3181</v>
      </c>
      <c r="D374" s="211" t="s">
        <v>3182</v>
      </c>
      <c r="E374" s="211" t="s">
        <v>62</v>
      </c>
      <c r="F374" s="232">
        <v>93</v>
      </c>
      <c r="G374" s="202" t="str">
        <f t="shared" si="12"/>
        <v>Xuất sắc</v>
      </c>
      <c r="H374" s="209"/>
    </row>
    <row r="375" spans="1:8" s="7" customFormat="1" x14ac:dyDescent="0.25">
      <c r="A375" s="210">
        <v>351</v>
      </c>
      <c r="B375" s="210">
        <v>60</v>
      </c>
      <c r="C375" s="211" t="s">
        <v>3183</v>
      </c>
      <c r="D375" s="211" t="s">
        <v>455</v>
      </c>
      <c r="E375" s="211" t="s">
        <v>62</v>
      </c>
      <c r="F375" s="232">
        <v>94</v>
      </c>
      <c r="G375" s="202" t="str">
        <f t="shared" si="12"/>
        <v>Xuất sắc</v>
      </c>
      <c r="H375" s="209"/>
    </row>
    <row r="376" spans="1:8" s="7" customFormat="1" x14ac:dyDescent="0.25">
      <c r="A376" s="210">
        <v>352</v>
      </c>
      <c r="B376" s="210">
        <v>61</v>
      </c>
      <c r="C376" s="211" t="s">
        <v>3184</v>
      </c>
      <c r="D376" s="211" t="s">
        <v>3185</v>
      </c>
      <c r="E376" s="211" t="s">
        <v>63</v>
      </c>
      <c r="F376" s="232">
        <v>93</v>
      </c>
      <c r="G376" s="202" t="str">
        <f t="shared" si="12"/>
        <v>Xuất sắc</v>
      </c>
      <c r="H376" s="209"/>
    </row>
    <row r="377" spans="1:8" s="7" customFormat="1" x14ac:dyDescent="0.25">
      <c r="A377" s="210">
        <v>353</v>
      </c>
      <c r="B377" s="210">
        <v>62</v>
      </c>
      <c r="C377" s="211" t="s">
        <v>5350</v>
      </c>
      <c r="D377" s="211" t="s">
        <v>5351</v>
      </c>
      <c r="E377" s="211" t="s">
        <v>63</v>
      </c>
      <c r="F377" s="233">
        <v>80</v>
      </c>
      <c r="G377" s="202" t="str">
        <f t="shared" si="12"/>
        <v>Tốt</v>
      </c>
      <c r="H377" s="209"/>
    </row>
    <row r="378" spans="1:8" s="7" customFormat="1" x14ac:dyDescent="0.25">
      <c r="A378" s="210">
        <v>354</v>
      </c>
      <c r="B378" s="210">
        <v>63</v>
      </c>
      <c r="C378" s="211" t="s">
        <v>3186</v>
      </c>
      <c r="D378" s="211" t="s">
        <v>1590</v>
      </c>
      <c r="E378" s="211" t="s">
        <v>437</v>
      </c>
      <c r="F378" s="232">
        <v>94</v>
      </c>
      <c r="G378" s="202" t="str">
        <f t="shared" si="12"/>
        <v>Xuất sắc</v>
      </c>
      <c r="H378" s="209"/>
    </row>
    <row r="379" spans="1:8" s="7" customFormat="1" x14ac:dyDescent="0.25">
      <c r="A379" s="210">
        <v>355</v>
      </c>
      <c r="B379" s="210">
        <v>64</v>
      </c>
      <c r="C379" s="211" t="s">
        <v>3187</v>
      </c>
      <c r="D379" s="211" t="s">
        <v>52</v>
      </c>
      <c r="E379" s="211" t="s">
        <v>1332</v>
      </c>
      <c r="F379" s="232">
        <v>90</v>
      </c>
      <c r="G379" s="202" t="str">
        <f t="shared" si="12"/>
        <v>Xuất sắc</v>
      </c>
      <c r="H379" s="209"/>
    </row>
    <row r="380" spans="1:8" s="7" customFormat="1" x14ac:dyDescent="0.25">
      <c r="A380" s="210">
        <v>356</v>
      </c>
      <c r="B380" s="210">
        <v>65</v>
      </c>
      <c r="C380" s="211" t="s">
        <v>3188</v>
      </c>
      <c r="D380" s="211" t="s">
        <v>18</v>
      </c>
      <c r="E380" s="211" t="s">
        <v>184</v>
      </c>
      <c r="F380" s="232">
        <v>90</v>
      </c>
      <c r="G380" s="202" t="str">
        <f t="shared" ref="G380:G411" si="13">IF(F380&lt;30,"Kém",IF(F380&lt;50,"Yếu",IF(F380&lt;70,"Trung bình",IF(F380&lt;80,"Khá",IF(F380&lt;90,"Tốt","Xuất sắc")))))</f>
        <v>Xuất sắc</v>
      </c>
      <c r="H380" s="209"/>
    </row>
    <row r="381" spans="1:8" s="7" customFormat="1" x14ac:dyDescent="0.25">
      <c r="A381" s="210">
        <v>357</v>
      </c>
      <c r="B381" s="210">
        <v>66</v>
      </c>
      <c r="C381" s="211" t="s">
        <v>3189</v>
      </c>
      <c r="D381" s="211" t="s">
        <v>264</v>
      </c>
      <c r="E381" s="211" t="s">
        <v>137</v>
      </c>
      <c r="F381" s="232">
        <v>71</v>
      </c>
      <c r="G381" s="202" t="str">
        <f t="shared" si="13"/>
        <v>Khá</v>
      </c>
      <c r="H381" s="209"/>
    </row>
    <row r="382" spans="1:8" s="7" customFormat="1" x14ac:dyDescent="0.25">
      <c r="A382" s="210">
        <v>358</v>
      </c>
      <c r="B382" s="210">
        <v>67</v>
      </c>
      <c r="C382" s="211" t="s">
        <v>3192</v>
      </c>
      <c r="D382" s="211" t="s">
        <v>570</v>
      </c>
      <c r="E382" s="211" t="s">
        <v>545</v>
      </c>
      <c r="F382" s="232">
        <v>68</v>
      </c>
      <c r="G382" s="202" t="str">
        <f t="shared" si="13"/>
        <v>Trung bình</v>
      </c>
      <c r="H382" s="209"/>
    </row>
    <row r="383" spans="1:8" s="7" customFormat="1" x14ac:dyDescent="0.25">
      <c r="A383" s="210">
        <v>359</v>
      </c>
      <c r="B383" s="210">
        <v>68</v>
      </c>
      <c r="C383" s="211" t="s">
        <v>3193</v>
      </c>
      <c r="D383" s="211" t="s">
        <v>85</v>
      </c>
      <c r="E383" s="211" t="s">
        <v>12</v>
      </c>
      <c r="F383" s="232">
        <v>92</v>
      </c>
      <c r="G383" s="202" t="str">
        <f t="shared" si="13"/>
        <v>Xuất sắc</v>
      </c>
      <c r="H383" s="209"/>
    </row>
    <row r="384" spans="1:8" s="7" customFormat="1" x14ac:dyDescent="0.25">
      <c r="A384" s="210">
        <v>360</v>
      </c>
      <c r="B384" s="210">
        <v>69</v>
      </c>
      <c r="C384" s="211" t="s">
        <v>3194</v>
      </c>
      <c r="D384" s="211" t="s">
        <v>3195</v>
      </c>
      <c r="E384" s="211" t="s">
        <v>12</v>
      </c>
      <c r="F384" s="232">
        <v>87</v>
      </c>
      <c r="G384" s="202" t="str">
        <f t="shared" si="13"/>
        <v>Tốt</v>
      </c>
      <c r="H384" s="209"/>
    </row>
    <row r="385" spans="1:8" s="7" customFormat="1" x14ac:dyDescent="0.25">
      <c r="A385" s="210">
        <v>361</v>
      </c>
      <c r="B385" s="210">
        <v>70</v>
      </c>
      <c r="C385" s="211" t="s">
        <v>3196</v>
      </c>
      <c r="D385" s="211" t="s">
        <v>185</v>
      </c>
      <c r="E385" s="211" t="s">
        <v>12</v>
      </c>
      <c r="F385" s="232">
        <v>90</v>
      </c>
      <c r="G385" s="202" t="str">
        <f t="shared" si="13"/>
        <v>Xuất sắc</v>
      </c>
      <c r="H385" s="209"/>
    </row>
    <row r="386" spans="1:8" s="7" customFormat="1" x14ac:dyDescent="0.25">
      <c r="A386" s="210">
        <v>362</v>
      </c>
      <c r="B386" s="210">
        <v>71</v>
      </c>
      <c r="C386" s="211" t="s">
        <v>3197</v>
      </c>
      <c r="D386" s="211" t="s">
        <v>916</v>
      </c>
      <c r="E386" s="211" t="s">
        <v>12</v>
      </c>
      <c r="F386" s="232">
        <v>94</v>
      </c>
      <c r="G386" s="202" t="str">
        <f t="shared" si="13"/>
        <v>Xuất sắc</v>
      </c>
      <c r="H386" s="209"/>
    </row>
    <row r="387" spans="1:8" s="7" customFormat="1" x14ac:dyDescent="0.25">
      <c r="A387" s="210">
        <v>363</v>
      </c>
      <c r="B387" s="210">
        <v>72</v>
      </c>
      <c r="C387" s="211" t="s">
        <v>3198</v>
      </c>
      <c r="D387" s="211" t="s">
        <v>238</v>
      </c>
      <c r="E387" s="211" t="s">
        <v>12</v>
      </c>
      <c r="F387" s="232">
        <v>0</v>
      </c>
      <c r="G387" s="202" t="str">
        <f t="shared" si="13"/>
        <v>Kém</v>
      </c>
      <c r="H387" s="209" t="s">
        <v>73</v>
      </c>
    </row>
    <row r="388" spans="1:8" s="7" customFormat="1" x14ac:dyDescent="0.25">
      <c r="A388" s="210">
        <v>364</v>
      </c>
      <c r="B388" s="210">
        <v>73</v>
      </c>
      <c r="C388" s="211" t="s">
        <v>3199</v>
      </c>
      <c r="D388" s="211" t="s">
        <v>429</v>
      </c>
      <c r="E388" s="211" t="s">
        <v>3200</v>
      </c>
      <c r="F388" s="232">
        <v>80</v>
      </c>
      <c r="G388" s="202" t="str">
        <f t="shared" si="13"/>
        <v>Tốt</v>
      </c>
      <c r="H388" s="209"/>
    </row>
    <row r="389" spans="1:8" s="7" customFormat="1" x14ac:dyDescent="0.25">
      <c r="A389" s="210">
        <v>365</v>
      </c>
      <c r="B389" s="210">
        <v>74</v>
      </c>
      <c r="C389" s="211" t="s">
        <v>3201</v>
      </c>
      <c r="D389" s="211" t="s">
        <v>3202</v>
      </c>
      <c r="E389" s="211" t="s">
        <v>70</v>
      </c>
      <c r="F389" s="232">
        <v>90</v>
      </c>
      <c r="G389" s="202" t="str">
        <f t="shared" si="13"/>
        <v>Xuất sắc</v>
      </c>
      <c r="H389" s="209"/>
    </row>
    <row r="390" spans="1:8" s="7" customFormat="1" x14ac:dyDescent="0.25">
      <c r="A390" s="210"/>
      <c r="B390" s="210"/>
      <c r="C390" s="223" t="s">
        <v>5415</v>
      </c>
      <c r="D390" s="218"/>
      <c r="E390" s="224"/>
      <c r="F390" s="236"/>
      <c r="G390" s="198"/>
      <c r="H390" s="209"/>
    </row>
    <row r="391" spans="1:8" s="7" customFormat="1" x14ac:dyDescent="0.25">
      <c r="A391" s="210">
        <v>366</v>
      </c>
      <c r="B391" s="225">
        <v>1</v>
      </c>
      <c r="C391" s="226" t="s">
        <v>2952</v>
      </c>
      <c r="D391" s="226" t="s">
        <v>122</v>
      </c>
      <c r="E391" s="226" t="s">
        <v>34</v>
      </c>
      <c r="F391" s="227">
        <v>60</v>
      </c>
      <c r="G391" s="202" t="str">
        <f t="shared" ref="G391:G426" si="14">IF(F391&lt;30,"Kém",IF(F391&lt;50,"Yếu",IF(F391&lt;70,"Trung bình",IF(F391&lt;80,"Khá",IF(F391&lt;90,"Tốt","Xuất sắc")))))</f>
        <v>Trung bình</v>
      </c>
      <c r="H391" s="239" t="s">
        <v>73</v>
      </c>
    </row>
    <row r="392" spans="1:8" s="7" customFormat="1" x14ac:dyDescent="0.25">
      <c r="A392" s="210">
        <v>367</v>
      </c>
      <c r="B392" s="225">
        <v>2</v>
      </c>
      <c r="C392" s="226" t="s">
        <v>2953</v>
      </c>
      <c r="D392" s="226" t="s">
        <v>2954</v>
      </c>
      <c r="E392" s="226" t="s">
        <v>37</v>
      </c>
      <c r="F392" s="227">
        <v>60</v>
      </c>
      <c r="G392" s="202" t="str">
        <f t="shared" si="14"/>
        <v>Trung bình</v>
      </c>
      <c r="H392" s="239" t="s">
        <v>73</v>
      </c>
    </row>
    <row r="393" spans="1:8" s="7" customFormat="1" x14ac:dyDescent="0.25">
      <c r="A393" s="210">
        <v>368</v>
      </c>
      <c r="B393" s="225">
        <v>3</v>
      </c>
      <c r="C393" s="226" t="s">
        <v>2955</v>
      </c>
      <c r="D393" s="226" t="s">
        <v>332</v>
      </c>
      <c r="E393" s="226" t="s">
        <v>277</v>
      </c>
      <c r="F393" s="227">
        <v>78</v>
      </c>
      <c r="G393" s="202" t="str">
        <f t="shared" si="14"/>
        <v>Khá</v>
      </c>
      <c r="H393" s="239"/>
    </row>
    <row r="394" spans="1:8" s="7" customFormat="1" x14ac:dyDescent="0.25">
      <c r="A394" s="210">
        <v>369</v>
      </c>
      <c r="B394" s="225">
        <v>4</v>
      </c>
      <c r="C394" s="226" t="s">
        <v>2956</v>
      </c>
      <c r="D394" s="226" t="s">
        <v>2957</v>
      </c>
      <c r="E394" s="226" t="s">
        <v>278</v>
      </c>
      <c r="F394" s="227">
        <v>78</v>
      </c>
      <c r="G394" s="202" t="str">
        <f t="shared" si="14"/>
        <v>Khá</v>
      </c>
      <c r="H394" s="239"/>
    </row>
    <row r="395" spans="1:8" s="7" customFormat="1" x14ac:dyDescent="0.25">
      <c r="A395" s="210">
        <v>370</v>
      </c>
      <c r="B395" s="225">
        <v>5</v>
      </c>
      <c r="C395" s="226" t="s">
        <v>2958</v>
      </c>
      <c r="D395" s="226" t="s">
        <v>2959</v>
      </c>
      <c r="E395" s="226" t="s">
        <v>41</v>
      </c>
      <c r="F395" s="227">
        <v>50</v>
      </c>
      <c r="G395" s="202" t="str">
        <f t="shared" si="14"/>
        <v>Trung bình</v>
      </c>
      <c r="H395" s="239" t="s">
        <v>73</v>
      </c>
    </row>
    <row r="396" spans="1:8" s="7" customFormat="1" x14ac:dyDescent="0.25">
      <c r="A396" s="210">
        <v>371</v>
      </c>
      <c r="B396" s="225">
        <v>6</v>
      </c>
      <c r="C396" s="226" t="s">
        <v>2960</v>
      </c>
      <c r="D396" s="226" t="s">
        <v>2961</v>
      </c>
      <c r="E396" s="226" t="s">
        <v>7</v>
      </c>
      <c r="F396" s="227">
        <v>60</v>
      </c>
      <c r="G396" s="202" t="str">
        <f t="shared" si="14"/>
        <v>Trung bình</v>
      </c>
      <c r="H396" s="239" t="s">
        <v>73</v>
      </c>
    </row>
    <row r="397" spans="1:8" s="7" customFormat="1" x14ac:dyDescent="0.25">
      <c r="A397" s="210">
        <v>372</v>
      </c>
      <c r="B397" s="225">
        <v>7</v>
      </c>
      <c r="C397" s="226" t="s">
        <v>2962</v>
      </c>
      <c r="D397" s="226" t="s">
        <v>103</v>
      </c>
      <c r="E397" s="226" t="s">
        <v>209</v>
      </c>
      <c r="F397" s="227">
        <v>40</v>
      </c>
      <c r="G397" s="202" t="str">
        <f t="shared" si="14"/>
        <v>Yếu</v>
      </c>
      <c r="H397" s="239" t="s">
        <v>73</v>
      </c>
    </row>
    <row r="398" spans="1:8" s="7" customFormat="1" x14ac:dyDescent="0.25">
      <c r="A398" s="210">
        <v>373</v>
      </c>
      <c r="B398" s="225">
        <v>8</v>
      </c>
      <c r="C398" s="226" t="s">
        <v>2963</v>
      </c>
      <c r="D398" s="226" t="s">
        <v>81</v>
      </c>
      <c r="E398" s="226" t="s">
        <v>104</v>
      </c>
      <c r="F398" s="227">
        <v>60</v>
      </c>
      <c r="G398" s="202" t="str">
        <f t="shared" si="14"/>
        <v>Trung bình</v>
      </c>
      <c r="H398" s="239" t="s">
        <v>73</v>
      </c>
    </row>
    <row r="399" spans="1:8" s="7" customFormat="1" x14ac:dyDescent="0.25">
      <c r="A399" s="210">
        <v>374</v>
      </c>
      <c r="B399" s="225">
        <v>9</v>
      </c>
      <c r="C399" s="226" t="s">
        <v>2964</v>
      </c>
      <c r="D399" s="226" t="s">
        <v>1218</v>
      </c>
      <c r="E399" s="226" t="s">
        <v>104</v>
      </c>
      <c r="F399" s="227">
        <v>60</v>
      </c>
      <c r="G399" s="202" t="str">
        <f t="shared" si="14"/>
        <v>Trung bình</v>
      </c>
      <c r="H399" s="239" t="s">
        <v>73</v>
      </c>
    </row>
    <row r="400" spans="1:8" s="7" customFormat="1" x14ac:dyDescent="0.25">
      <c r="A400" s="210">
        <v>375</v>
      </c>
      <c r="B400" s="225">
        <v>10</v>
      </c>
      <c r="C400" s="226" t="s">
        <v>2965</v>
      </c>
      <c r="D400" s="226" t="s">
        <v>18</v>
      </c>
      <c r="E400" s="226" t="s">
        <v>53</v>
      </c>
      <c r="F400" s="227">
        <v>60</v>
      </c>
      <c r="G400" s="202" t="str">
        <f t="shared" si="14"/>
        <v>Trung bình</v>
      </c>
      <c r="H400" s="239" t="s">
        <v>73</v>
      </c>
    </row>
    <row r="401" spans="1:8" s="7" customFormat="1" x14ac:dyDescent="0.25">
      <c r="A401" s="210">
        <v>376</v>
      </c>
      <c r="B401" s="225">
        <v>11</v>
      </c>
      <c r="C401" s="226" t="s">
        <v>2966</v>
      </c>
      <c r="D401" s="226" t="s">
        <v>542</v>
      </c>
      <c r="E401" s="226" t="s">
        <v>21</v>
      </c>
      <c r="F401" s="227">
        <v>60</v>
      </c>
      <c r="G401" s="202" t="str">
        <f t="shared" si="14"/>
        <v>Trung bình</v>
      </c>
      <c r="H401" s="239" t="s">
        <v>73</v>
      </c>
    </row>
    <row r="402" spans="1:8" s="7" customFormat="1" x14ac:dyDescent="0.25">
      <c r="A402" s="210">
        <v>377</v>
      </c>
      <c r="B402" s="225">
        <v>12</v>
      </c>
      <c r="C402" s="226" t="s">
        <v>2967</v>
      </c>
      <c r="D402" s="226" t="s">
        <v>293</v>
      </c>
      <c r="E402" s="226" t="s">
        <v>21</v>
      </c>
      <c r="F402" s="227">
        <v>60</v>
      </c>
      <c r="G402" s="202" t="str">
        <f t="shared" si="14"/>
        <v>Trung bình</v>
      </c>
      <c r="H402" s="239" t="s">
        <v>73</v>
      </c>
    </row>
    <row r="403" spans="1:8" s="7" customFormat="1" x14ac:dyDescent="0.25">
      <c r="A403" s="210">
        <v>378</v>
      </c>
      <c r="B403" s="225">
        <v>13</v>
      </c>
      <c r="C403" s="226" t="s">
        <v>2968</v>
      </c>
      <c r="D403" s="226" t="s">
        <v>355</v>
      </c>
      <c r="E403" s="226" t="s">
        <v>266</v>
      </c>
      <c r="F403" s="227">
        <v>60</v>
      </c>
      <c r="G403" s="202" t="str">
        <f t="shared" si="14"/>
        <v>Trung bình</v>
      </c>
      <c r="H403" s="239" t="s">
        <v>73</v>
      </c>
    </row>
    <row r="404" spans="1:8" s="7" customFormat="1" x14ac:dyDescent="0.25">
      <c r="A404" s="210">
        <v>379</v>
      </c>
      <c r="B404" s="225">
        <v>14</v>
      </c>
      <c r="C404" s="226" t="s">
        <v>2969</v>
      </c>
      <c r="D404" s="226" t="s">
        <v>2970</v>
      </c>
      <c r="E404" s="226" t="s">
        <v>8</v>
      </c>
      <c r="F404" s="227">
        <v>60</v>
      </c>
      <c r="G404" s="202" t="str">
        <f t="shared" si="14"/>
        <v>Trung bình</v>
      </c>
      <c r="H404" s="239" t="s">
        <v>73</v>
      </c>
    </row>
    <row r="405" spans="1:8" s="7" customFormat="1" x14ac:dyDescent="0.25">
      <c r="A405" s="210">
        <v>380</v>
      </c>
      <c r="B405" s="225">
        <v>15</v>
      </c>
      <c r="C405" s="226" t="s">
        <v>2971</v>
      </c>
      <c r="D405" s="226" t="s">
        <v>387</v>
      </c>
      <c r="E405" s="226" t="s">
        <v>111</v>
      </c>
      <c r="F405" s="227">
        <v>60</v>
      </c>
      <c r="G405" s="202" t="str">
        <f t="shared" si="14"/>
        <v>Trung bình</v>
      </c>
      <c r="H405" s="239" t="s">
        <v>73</v>
      </c>
    </row>
    <row r="406" spans="1:8" s="7" customFormat="1" x14ac:dyDescent="0.25">
      <c r="A406" s="210">
        <v>381</v>
      </c>
      <c r="B406" s="225">
        <v>16</v>
      </c>
      <c r="C406" s="226" t="s">
        <v>2972</v>
      </c>
      <c r="D406" s="226" t="s">
        <v>2973</v>
      </c>
      <c r="E406" s="226" t="s">
        <v>86</v>
      </c>
      <c r="F406" s="227">
        <v>60</v>
      </c>
      <c r="G406" s="202" t="str">
        <f t="shared" si="14"/>
        <v>Trung bình</v>
      </c>
      <c r="H406" s="239" t="s">
        <v>73</v>
      </c>
    </row>
    <row r="407" spans="1:8" s="7" customFormat="1" x14ac:dyDescent="0.25">
      <c r="A407" s="210">
        <v>382</v>
      </c>
      <c r="B407" s="225">
        <v>17</v>
      </c>
      <c r="C407" s="226" t="s">
        <v>2974</v>
      </c>
      <c r="D407" s="226" t="s">
        <v>18</v>
      </c>
      <c r="E407" s="226" t="s">
        <v>86</v>
      </c>
      <c r="F407" s="227">
        <v>50</v>
      </c>
      <c r="G407" s="202" t="str">
        <f t="shared" si="14"/>
        <v>Trung bình</v>
      </c>
      <c r="H407" s="239" t="s">
        <v>73</v>
      </c>
    </row>
    <row r="408" spans="1:8" s="7" customFormat="1" x14ac:dyDescent="0.25">
      <c r="A408" s="210">
        <v>383</v>
      </c>
      <c r="B408" s="225">
        <v>18</v>
      </c>
      <c r="C408" s="226" t="s">
        <v>2975</v>
      </c>
      <c r="D408" s="226" t="s">
        <v>93</v>
      </c>
      <c r="E408" s="226" t="s">
        <v>299</v>
      </c>
      <c r="F408" s="227">
        <v>60</v>
      </c>
      <c r="G408" s="202" t="str">
        <f t="shared" si="14"/>
        <v>Trung bình</v>
      </c>
      <c r="H408" s="239" t="s">
        <v>73</v>
      </c>
    </row>
    <row r="409" spans="1:8" s="7" customFormat="1" x14ac:dyDescent="0.25">
      <c r="A409" s="210">
        <v>384</v>
      </c>
      <c r="B409" s="225">
        <v>19</v>
      </c>
      <c r="C409" s="226" t="s">
        <v>2976</v>
      </c>
      <c r="D409" s="226" t="s">
        <v>434</v>
      </c>
      <c r="E409" s="226" t="s">
        <v>26</v>
      </c>
      <c r="F409" s="227">
        <v>63</v>
      </c>
      <c r="G409" s="202" t="str">
        <f t="shared" si="14"/>
        <v>Trung bình</v>
      </c>
      <c r="H409" s="239" t="s">
        <v>73</v>
      </c>
    </row>
    <row r="410" spans="1:8" s="7" customFormat="1" x14ac:dyDescent="0.25">
      <c r="A410" s="210">
        <v>385</v>
      </c>
      <c r="B410" s="225">
        <v>20</v>
      </c>
      <c r="C410" s="226" t="s">
        <v>2977</v>
      </c>
      <c r="D410" s="226" t="s">
        <v>2978</v>
      </c>
      <c r="E410" s="226" t="s">
        <v>156</v>
      </c>
      <c r="F410" s="227">
        <v>60</v>
      </c>
      <c r="G410" s="202" t="str">
        <f t="shared" si="14"/>
        <v>Trung bình</v>
      </c>
      <c r="H410" s="239" t="s">
        <v>73</v>
      </c>
    </row>
    <row r="411" spans="1:8" s="7" customFormat="1" x14ac:dyDescent="0.25">
      <c r="A411" s="210">
        <v>386</v>
      </c>
      <c r="B411" s="225">
        <v>21</v>
      </c>
      <c r="C411" s="226" t="s">
        <v>2979</v>
      </c>
      <c r="D411" s="226" t="s">
        <v>2817</v>
      </c>
      <c r="E411" s="226" t="s">
        <v>2980</v>
      </c>
      <c r="F411" s="227">
        <v>40</v>
      </c>
      <c r="G411" s="202" t="str">
        <f t="shared" si="14"/>
        <v>Yếu</v>
      </c>
      <c r="H411" s="239" t="s">
        <v>73</v>
      </c>
    </row>
    <row r="412" spans="1:8" s="7" customFormat="1" x14ac:dyDescent="0.25">
      <c r="A412" s="210">
        <v>387</v>
      </c>
      <c r="B412" s="225">
        <v>22</v>
      </c>
      <c r="C412" s="237" t="s">
        <v>2981</v>
      </c>
      <c r="D412" s="237" t="s">
        <v>338</v>
      </c>
      <c r="E412" s="237" t="s">
        <v>190</v>
      </c>
      <c r="F412" s="227">
        <v>0</v>
      </c>
      <c r="G412" s="202" t="str">
        <f t="shared" si="14"/>
        <v>Kém</v>
      </c>
      <c r="H412" s="239" t="s">
        <v>73</v>
      </c>
    </row>
    <row r="413" spans="1:8" s="7" customFormat="1" x14ac:dyDescent="0.25">
      <c r="A413" s="210">
        <v>388</v>
      </c>
      <c r="B413" s="225">
        <v>23</v>
      </c>
      <c r="C413" s="226" t="s">
        <v>2982</v>
      </c>
      <c r="D413" s="226" t="s">
        <v>2983</v>
      </c>
      <c r="E413" s="226" t="s">
        <v>2984</v>
      </c>
      <c r="F413" s="227">
        <v>87</v>
      </c>
      <c r="G413" s="202" t="str">
        <f t="shared" si="14"/>
        <v>Tốt</v>
      </c>
      <c r="H413" s="239"/>
    </row>
    <row r="414" spans="1:8" s="7" customFormat="1" x14ac:dyDescent="0.25">
      <c r="A414" s="210">
        <v>389</v>
      </c>
      <c r="B414" s="225">
        <v>24</v>
      </c>
      <c r="C414" s="226" t="s">
        <v>2985</v>
      </c>
      <c r="D414" s="226" t="s">
        <v>337</v>
      </c>
      <c r="E414" s="226" t="s">
        <v>64</v>
      </c>
      <c r="F414" s="227">
        <v>40</v>
      </c>
      <c r="G414" s="202" t="str">
        <f t="shared" si="14"/>
        <v>Yếu</v>
      </c>
      <c r="H414" s="239" t="s">
        <v>73</v>
      </c>
    </row>
    <row r="415" spans="1:8" s="7" customFormat="1" x14ac:dyDescent="0.25">
      <c r="A415" s="210">
        <v>390</v>
      </c>
      <c r="B415" s="225">
        <v>25</v>
      </c>
      <c r="C415" s="226" t="s">
        <v>2986</v>
      </c>
      <c r="D415" s="226" t="s">
        <v>68</v>
      </c>
      <c r="E415" s="226" t="s">
        <v>64</v>
      </c>
      <c r="F415" s="227">
        <v>60</v>
      </c>
      <c r="G415" s="202" t="str">
        <f t="shared" si="14"/>
        <v>Trung bình</v>
      </c>
      <c r="H415" s="239" t="s">
        <v>73</v>
      </c>
    </row>
    <row r="416" spans="1:8" s="7" customFormat="1" x14ac:dyDescent="0.25">
      <c r="A416" s="210">
        <v>391</v>
      </c>
      <c r="B416" s="225">
        <v>26</v>
      </c>
      <c r="C416" s="226" t="s">
        <v>2987</v>
      </c>
      <c r="D416" s="226" t="s">
        <v>2988</v>
      </c>
      <c r="E416" s="226" t="s">
        <v>94</v>
      </c>
      <c r="F416" s="227">
        <v>63</v>
      </c>
      <c r="G416" s="202" t="str">
        <f t="shared" si="14"/>
        <v>Trung bình</v>
      </c>
      <c r="H416" s="239"/>
    </row>
    <row r="417" spans="1:8" s="7" customFormat="1" x14ac:dyDescent="0.25">
      <c r="A417" s="210">
        <v>392</v>
      </c>
      <c r="B417" s="225">
        <v>27</v>
      </c>
      <c r="C417" s="226" t="s">
        <v>2989</v>
      </c>
      <c r="D417" s="226" t="s">
        <v>2990</v>
      </c>
      <c r="E417" s="226" t="s">
        <v>12</v>
      </c>
      <c r="F417" s="227">
        <v>85</v>
      </c>
      <c r="G417" s="202" t="str">
        <f t="shared" si="14"/>
        <v>Tốt</v>
      </c>
      <c r="H417" s="239"/>
    </row>
    <row r="418" spans="1:8" s="7" customFormat="1" x14ac:dyDescent="0.25">
      <c r="A418" s="210">
        <v>393</v>
      </c>
      <c r="B418" s="225">
        <v>28</v>
      </c>
      <c r="C418" s="226" t="s">
        <v>2991</v>
      </c>
      <c r="D418" s="226" t="s">
        <v>2992</v>
      </c>
      <c r="E418" s="226" t="s">
        <v>12</v>
      </c>
      <c r="F418" s="227">
        <v>60</v>
      </c>
      <c r="G418" s="202" t="str">
        <f t="shared" si="14"/>
        <v>Trung bình</v>
      </c>
      <c r="H418" s="239" t="s">
        <v>73</v>
      </c>
    </row>
    <row r="419" spans="1:8" s="7" customFormat="1" x14ac:dyDescent="0.25">
      <c r="A419" s="210">
        <v>394</v>
      </c>
      <c r="B419" s="225">
        <v>29</v>
      </c>
      <c r="C419" s="226" t="s">
        <v>2993</v>
      </c>
      <c r="D419" s="226" t="s">
        <v>643</v>
      </c>
      <c r="E419" s="226" t="s">
        <v>12</v>
      </c>
      <c r="F419" s="227">
        <v>60</v>
      </c>
      <c r="G419" s="202" t="str">
        <f t="shared" si="14"/>
        <v>Trung bình</v>
      </c>
      <c r="H419" s="239" t="s">
        <v>73</v>
      </c>
    </row>
    <row r="420" spans="1:8" s="7" customFormat="1" x14ac:dyDescent="0.25">
      <c r="A420" s="210">
        <v>395</v>
      </c>
      <c r="B420" s="225">
        <v>30</v>
      </c>
      <c r="C420" s="226" t="s">
        <v>2994</v>
      </c>
      <c r="D420" s="226" t="s">
        <v>305</v>
      </c>
      <c r="E420" s="226" t="s">
        <v>12</v>
      </c>
      <c r="F420" s="227">
        <v>60</v>
      </c>
      <c r="G420" s="202" t="str">
        <f t="shared" si="14"/>
        <v>Trung bình</v>
      </c>
      <c r="H420" s="239" t="s">
        <v>73</v>
      </c>
    </row>
    <row r="421" spans="1:8" s="7" customFormat="1" x14ac:dyDescent="0.25">
      <c r="A421" s="210">
        <v>396</v>
      </c>
      <c r="B421" s="225">
        <v>31</v>
      </c>
      <c r="C421" s="226" t="s">
        <v>2995</v>
      </c>
      <c r="D421" s="226" t="s">
        <v>560</v>
      </c>
      <c r="E421" s="226" t="s">
        <v>139</v>
      </c>
      <c r="F421" s="227">
        <v>60</v>
      </c>
      <c r="G421" s="202" t="str">
        <f t="shared" si="14"/>
        <v>Trung bình</v>
      </c>
      <c r="H421" s="239" t="s">
        <v>73</v>
      </c>
    </row>
    <row r="422" spans="1:8" s="7" customFormat="1" x14ac:dyDescent="0.25">
      <c r="A422" s="210">
        <v>397</v>
      </c>
      <c r="B422" s="225">
        <v>32</v>
      </c>
      <c r="C422" s="226" t="s">
        <v>2996</v>
      </c>
      <c r="D422" s="226" t="s">
        <v>2481</v>
      </c>
      <c r="E422" s="226" t="s">
        <v>317</v>
      </c>
      <c r="F422" s="227">
        <v>60</v>
      </c>
      <c r="G422" s="202" t="str">
        <f t="shared" si="14"/>
        <v>Trung bình</v>
      </c>
      <c r="H422" s="239" t="s">
        <v>73</v>
      </c>
    </row>
    <row r="423" spans="1:8" s="7" customFormat="1" x14ac:dyDescent="0.25">
      <c r="A423" s="210">
        <v>398</v>
      </c>
      <c r="B423" s="225">
        <v>33</v>
      </c>
      <c r="C423" s="226" t="s">
        <v>2997</v>
      </c>
      <c r="D423" s="226" t="s">
        <v>2623</v>
      </c>
      <c r="E423" s="226" t="s">
        <v>317</v>
      </c>
      <c r="F423" s="227">
        <v>60</v>
      </c>
      <c r="G423" s="202" t="str">
        <f t="shared" si="14"/>
        <v>Trung bình</v>
      </c>
      <c r="H423" s="239" t="s">
        <v>73</v>
      </c>
    </row>
    <row r="424" spans="1:8" s="7" customFormat="1" x14ac:dyDescent="0.25">
      <c r="A424" s="210">
        <v>399</v>
      </c>
      <c r="B424" s="225">
        <v>34</v>
      </c>
      <c r="C424" s="226" t="s">
        <v>2998</v>
      </c>
      <c r="D424" s="226" t="s">
        <v>50</v>
      </c>
      <c r="E424" s="226" t="s">
        <v>186</v>
      </c>
      <c r="F424" s="227">
        <v>60</v>
      </c>
      <c r="G424" s="202" t="str">
        <f t="shared" si="14"/>
        <v>Trung bình</v>
      </c>
      <c r="H424" s="239" t="s">
        <v>73</v>
      </c>
    </row>
    <row r="425" spans="1:8" s="7" customFormat="1" x14ac:dyDescent="0.25">
      <c r="A425" s="210">
        <v>400</v>
      </c>
      <c r="B425" s="225">
        <v>35</v>
      </c>
      <c r="C425" s="226" t="s">
        <v>2999</v>
      </c>
      <c r="D425" s="226" t="s">
        <v>363</v>
      </c>
      <c r="E425" s="226" t="s">
        <v>24</v>
      </c>
      <c r="F425" s="227">
        <v>55</v>
      </c>
      <c r="G425" s="202" t="str">
        <f t="shared" si="14"/>
        <v>Trung bình</v>
      </c>
      <c r="H425" s="239" t="s">
        <v>73</v>
      </c>
    </row>
    <row r="426" spans="1:8" s="7" customFormat="1" x14ac:dyDescent="0.25">
      <c r="A426" s="210">
        <v>401</v>
      </c>
      <c r="B426" s="225">
        <v>36</v>
      </c>
      <c r="C426" s="226" t="s">
        <v>3000</v>
      </c>
      <c r="D426" s="226" t="s">
        <v>339</v>
      </c>
      <c r="E426" s="226" t="s">
        <v>193</v>
      </c>
      <c r="F426" s="227">
        <v>60</v>
      </c>
      <c r="G426" s="202" t="str">
        <f t="shared" si="14"/>
        <v>Trung bình</v>
      </c>
      <c r="H426" s="239" t="s">
        <v>73</v>
      </c>
    </row>
    <row r="427" spans="1:8" s="7" customFormat="1" x14ac:dyDescent="0.25">
      <c r="A427" s="210"/>
      <c r="B427" s="210"/>
      <c r="C427" s="228" t="s">
        <v>5416</v>
      </c>
      <c r="D427" s="229"/>
      <c r="E427" s="230"/>
      <c r="F427" s="231"/>
      <c r="G427" s="202"/>
      <c r="H427" s="244"/>
    </row>
    <row r="428" spans="1:8" s="7" customFormat="1" x14ac:dyDescent="0.25">
      <c r="A428" s="210">
        <v>402</v>
      </c>
      <c r="B428" s="210">
        <v>1</v>
      </c>
      <c r="C428" s="211" t="s">
        <v>3203</v>
      </c>
      <c r="D428" s="211" t="s">
        <v>394</v>
      </c>
      <c r="E428" s="211" t="s">
        <v>6</v>
      </c>
      <c r="F428" s="232">
        <v>88</v>
      </c>
      <c r="G428" s="202" t="str">
        <f t="shared" ref="G428:G459" si="15">IF(F428&lt;30,"Kém",IF(F428&lt;50,"Yếu",IF(F428&lt;70,"Trung bình",IF(F428&lt;80,"Khá",IF(F428&lt;90,"Tốt","Xuất sắc")))))</f>
        <v>Tốt</v>
      </c>
      <c r="H428" s="209"/>
    </row>
    <row r="429" spans="1:8" s="7" customFormat="1" x14ac:dyDescent="0.25">
      <c r="A429" s="210">
        <v>403</v>
      </c>
      <c r="B429" s="210">
        <v>2</v>
      </c>
      <c r="C429" s="211" t="s">
        <v>3204</v>
      </c>
      <c r="D429" s="211" t="s">
        <v>301</v>
      </c>
      <c r="E429" s="211" t="s">
        <v>148</v>
      </c>
      <c r="F429" s="232">
        <v>92</v>
      </c>
      <c r="G429" s="202" t="str">
        <f t="shared" si="15"/>
        <v>Xuất sắc</v>
      </c>
      <c r="H429" s="209"/>
    </row>
    <row r="430" spans="1:8" s="7" customFormat="1" x14ac:dyDescent="0.25">
      <c r="A430" s="210">
        <v>404</v>
      </c>
      <c r="B430" s="210">
        <v>3</v>
      </c>
      <c r="C430" s="211" t="s">
        <v>3205</v>
      </c>
      <c r="D430" s="211" t="s">
        <v>3206</v>
      </c>
      <c r="E430" s="211" t="s">
        <v>149</v>
      </c>
      <c r="F430" s="232">
        <v>50</v>
      </c>
      <c r="G430" s="202" t="str">
        <f t="shared" si="15"/>
        <v>Trung bình</v>
      </c>
      <c r="H430" s="209"/>
    </row>
    <row r="431" spans="1:8" s="7" customFormat="1" x14ac:dyDescent="0.25">
      <c r="A431" s="210">
        <v>405</v>
      </c>
      <c r="B431" s="210">
        <v>4</v>
      </c>
      <c r="C431" s="211" t="s">
        <v>3207</v>
      </c>
      <c r="D431" s="211" t="s">
        <v>1572</v>
      </c>
      <c r="E431" s="211" t="s">
        <v>14</v>
      </c>
      <c r="F431" s="232">
        <v>93</v>
      </c>
      <c r="G431" s="202" t="str">
        <f t="shared" si="15"/>
        <v>Xuất sắc</v>
      </c>
      <c r="H431" s="209"/>
    </row>
    <row r="432" spans="1:8" s="7" customFormat="1" x14ac:dyDescent="0.25">
      <c r="A432" s="210">
        <v>406</v>
      </c>
      <c r="B432" s="210">
        <v>5</v>
      </c>
      <c r="C432" s="211" t="s">
        <v>3208</v>
      </c>
      <c r="D432" s="211" t="s">
        <v>413</v>
      </c>
      <c r="E432" s="211" t="s">
        <v>42</v>
      </c>
      <c r="F432" s="232">
        <v>0</v>
      </c>
      <c r="G432" s="202" t="str">
        <f t="shared" si="15"/>
        <v>Kém</v>
      </c>
      <c r="H432" s="209" t="s">
        <v>73</v>
      </c>
    </row>
    <row r="433" spans="1:8" s="7" customFormat="1" x14ac:dyDescent="0.25">
      <c r="A433" s="210">
        <v>407</v>
      </c>
      <c r="B433" s="210">
        <v>6</v>
      </c>
      <c r="C433" s="211" t="s">
        <v>3209</v>
      </c>
      <c r="D433" s="211" t="s">
        <v>18</v>
      </c>
      <c r="E433" s="211" t="s">
        <v>45</v>
      </c>
      <c r="F433" s="232">
        <v>75</v>
      </c>
      <c r="G433" s="202" t="str">
        <f t="shared" si="15"/>
        <v>Khá</v>
      </c>
      <c r="H433" s="209"/>
    </row>
    <row r="434" spans="1:8" s="7" customFormat="1" x14ac:dyDescent="0.25">
      <c r="A434" s="210">
        <v>408</v>
      </c>
      <c r="B434" s="210">
        <v>7</v>
      </c>
      <c r="C434" s="211" t="s">
        <v>3210</v>
      </c>
      <c r="D434" s="211" t="s">
        <v>3211</v>
      </c>
      <c r="E434" s="211" t="s">
        <v>47</v>
      </c>
      <c r="F434" s="232">
        <v>46</v>
      </c>
      <c r="G434" s="202" t="str">
        <f t="shared" si="15"/>
        <v>Yếu</v>
      </c>
      <c r="H434" s="209" t="s">
        <v>123</v>
      </c>
    </row>
    <row r="435" spans="1:8" s="7" customFormat="1" x14ac:dyDescent="0.25">
      <c r="A435" s="210">
        <v>409</v>
      </c>
      <c r="B435" s="210">
        <v>8</v>
      </c>
      <c r="C435" s="211" t="s">
        <v>3212</v>
      </c>
      <c r="D435" s="211" t="s">
        <v>48</v>
      </c>
      <c r="E435" s="211" t="s">
        <v>540</v>
      </c>
      <c r="F435" s="232">
        <v>90</v>
      </c>
      <c r="G435" s="202" t="str">
        <f t="shared" si="15"/>
        <v>Xuất sắc</v>
      </c>
      <c r="H435" s="209"/>
    </row>
    <row r="436" spans="1:8" s="7" customFormat="1" x14ac:dyDescent="0.25">
      <c r="A436" s="210">
        <v>410</v>
      </c>
      <c r="B436" s="210">
        <v>9</v>
      </c>
      <c r="C436" s="211" t="s">
        <v>3213</v>
      </c>
      <c r="D436" s="211" t="s">
        <v>3214</v>
      </c>
      <c r="E436" s="211" t="s">
        <v>180</v>
      </c>
      <c r="F436" s="232">
        <v>77</v>
      </c>
      <c r="G436" s="202" t="str">
        <f t="shared" si="15"/>
        <v>Khá</v>
      </c>
      <c r="H436" s="209"/>
    </row>
    <row r="437" spans="1:8" s="7" customFormat="1" x14ac:dyDescent="0.25">
      <c r="A437" s="210">
        <v>411</v>
      </c>
      <c r="B437" s="210">
        <v>10</v>
      </c>
      <c r="C437" s="211" t="s">
        <v>3215</v>
      </c>
      <c r="D437" s="211" t="s">
        <v>3216</v>
      </c>
      <c r="E437" s="211" t="s">
        <v>16</v>
      </c>
      <c r="F437" s="232">
        <v>52</v>
      </c>
      <c r="G437" s="202" t="str">
        <f t="shared" si="15"/>
        <v>Trung bình</v>
      </c>
      <c r="H437" s="209"/>
    </row>
    <row r="438" spans="1:8" s="7" customFormat="1" x14ac:dyDescent="0.25">
      <c r="A438" s="210">
        <v>412</v>
      </c>
      <c r="B438" s="210">
        <v>11</v>
      </c>
      <c r="C438" s="211" t="s">
        <v>3217</v>
      </c>
      <c r="D438" s="211" t="s">
        <v>79</v>
      </c>
      <c r="E438" s="211" t="s">
        <v>109</v>
      </c>
      <c r="F438" s="232">
        <v>91</v>
      </c>
      <c r="G438" s="202" t="str">
        <f t="shared" si="15"/>
        <v>Xuất sắc</v>
      </c>
      <c r="H438" s="209"/>
    </row>
    <row r="439" spans="1:8" s="7" customFormat="1" x14ac:dyDescent="0.25">
      <c r="A439" s="210">
        <v>413</v>
      </c>
      <c r="B439" s="210">
        <v>12</v>
      </c>
      <c r="C439" s="211" t="s">
        <v>3218</v>
      </c>
      <c r="D439" s="211" t="s">
        <v>647</v>
      </c>
      <c r="E439" s="211" t="s">
        <v>8</v>
      </c>
      <c r="F439" s="232">
        <v>52</v>
      </c>
      <c r="G439" s="202" t="str">
        <f t="shared" si="15"/>
        <v>Trung bình</v>
      </c>
      <c r="H439" s="209"/>
    </row>
    <row r="440" spans="1:8" s="7" customFormat="1" x14ac:dyDescent="0.25">
      <c r="A440" s="210">
        <v>414</v>
      </c>
      <c r="B440" s="210">
        <v>13</v>
      </c>
      <c r="C440" s="211" t="s">
        <v>3219</v>
      </c>
      <c r="D440" s="211" t="s">
        <v>3220</v>
      </c>
      <c r="E440" s="211" t="s">
        <v>8</v>
      </c>
      <c r="F440" s="232">
        <v>94</v>
      </c>
      <c r="G440" s="202" t="str">
        <f t="shared" si="15"/>
        <v>Xuất sắc</v>
      </c>
      <c r="H440" s="209"/>
    </row>
    <row r="441" spans="1:8" s="7" customFormat="1" x14ac:dyDescent="0.25">
      <c r="A441" s="210">
        <v>415</v>
      </c>
      <c r="B441" s="210">
        <v>14</v>
      </c>
      <c r="C441" s="211" t="s">
        <v>3221</v>
      </c>
      <c r="D441" s="211" t="s">
        <v>3222</v>
      </c>
      <c r="E441" s="211" t="s">
        <v>130</v>
      </c>
      <c r="F441" s="232">
        <v>62</v>
      </c>
      <c r="G441" s="202" t="str">
        <f t="shared" si="15"/>
        <v>Trung bình</v>
      </c>
      <c r="H441" s="209"/>
    </row>
    <row r="442" spans="1:8" s="7" customFormat="1" x14ac:dyDescent="0.25">
      <c r="A442" s="210">
        <v>416</v>
      </c>
      <c r="B442" s="210">
        <v>15</v>
      </c>
      <c r="C442" s="211" t="s">
        <v>3223</v>
      </c>
      <c r="D442" s="211" t="s">
        <v>305</v>
      </c>
      <c r="E442" s="211" t="s">
        <v>22</v>
      </c>
      <c r="F442" s="232">
        <v>95</v>
      </c>
      <c r="G442" s="202" t="str">
        <f t="shared" si="15"/>
        <v>Xuất sắc</v>
      </c>
      <c r="H442" s="209"/>
    </row>
    <row r="443" spans="1:8" s="7" customFormat="1" x14ac:dyDescent="0.25">
      <c r="A443" s="210">
        <v>417</v>
      </c>
      <c r="B443" s="210">
        <v>16</v>
      </c>
      <c r="C443" s="211" t="s">
        <v>3224</v>
      </c>
      <c r="D443" s="211" t="s">
        <v>3225</v>
      </c>
      <c r="E443" s="211" t="s">
        <v>820</v>
      </c>
      <c r="F443" s="232">
        <v>64</v>
      </c>
      <c r="G443" s="202" t="str">
        <f t="shared" si="15"/>
        <v>Trung bình</v>
      </c>
      <c r="H443" s="209"/>
    </row>
    <row r="444" spans="1:8" s="7" customFormat="1" x14ac:dyDescent="0.25">
      <c r="A444" s="210">
        <v>418</v>
      </c>
      <c r="B444" s="210">
        <v>17</v>
      </c>
      <c r="C444" s="211" t="s">
        <v>3226</v>
      </c>
      <c r="D444" s="211" t="s">
        <v>3227</v>
      </c>
      <c r="E444" s="211" t="s">
        <v>9</v>
      </c>
      <c r="F444" s="232">
        <v>0</v>
      </c>
      <c r="G444" s="202" t="str">
        <f t="shared" si="15"/>
        <v>Kém</v>
      </c>
      <c r="H444" s="209" t="s">
        <v>73</v>
      </c>
    </row>
    <row r="445" spans="1:8" s="7" customFormat="1" x14ac:dyDescent="0.25">
      <c r="A445" s="210">
        <v>419</v>
      </c>
      <c r="B445" s="210">
        <v>18</v>
      </c>
      <c r="C445" s="211" t="s">
        <v>3228</v>
      </c>
      <c r="D445" s="211" t="s">
        <v>3229</v>
      </c>
      <c r="E445" s="211" t="s">
        <v>227</v>
      </c>
      <c r="F445" s="232">
        <v>69</v>
      </c>
      <c r="G445" s="202" t="str">
        <f t="shared" si="15"/>
        <v>Trung bình</v>
      </c>
      <c r="H445" s="209"/>
    </row>
    <row r="446" spans="1:8" s="7" customFormat="1" x14ac:dyDescent="0.25">
      <c r="A446" s="210">
        <v>420</v>
      </c>
      <c r="B446" s="210">
        <v>19</v>
      </c>
      <c r="C446" s="211" t="s">
        <v>3230</v>
      </c>
      <c r="D446" s="211" t="s">
        <v>18</v>
      </c>
      <c r="E446" s="211" t="s">
        <v>11</v>
      </c>
      <c r="F446" s="232">
        <v>96</v>
      </c>
      <c r="G446" s="202" t="str">
        <f t="shared" si="15"/>
        <v>Xuất sắc</v>
      </c>
      <c r="H446" s="209"/>
    </row>
    <row r="447" spans="1:8" s="7" customFormat="1" x14ac:dyDescent="0.25">
      <c r="A447" s="210">
        <v>421</v>
      </c>
      <c r="B447" s="210">
        <v>20</v>
      </c>
      <c r="C447" s="211" t="s">
        <v>3231</v>
      </c>
      <c r="D447" s="211" t="s">
        <v>99</v>
      </c>
      <c r="E447" s="211" t="s">
        <v>88</v>
      </c>
      <c r="F447" s="232">
        <v>96</v>
      </c>
      <c r="G447" s="202" t="str">
        <f t="shared" si="15"/>
        <v>Xuất sắc</v>
      </c>
      <c r="H447" s="209"/>
    </row>
    <row r="448" spans="1:8" s="7" customFormat="1" x14ac:dyDescent="0.25">
      <c r="A448" s="210">
        <v>422</v>
      </c>
      <c r="B448" s="210">
        <v>21</v>
      </c>
      <c r="C448" s="211" t="s">
        <v>3232</v>
      </c>
      <c r="D448" s="211" t="s">
        <v>83</v>
      </c>
      <c r="E448" s="211" t="s">
        <v>365</v>
      </c>
      <c r="F448" s="232">
        <v>0</v>
      </c>
      <c r="G448" s="202" t="str">
        <f t="shared" si="15"/>
        <v>Kém</v>
      </c>
      <c r="H448" s="209" t="s">
        <v>73</v>
      </c>
    </row>
    <row r="449" spans="1:8" s="7" customFormat="1" x14ac:dyDescent="0.25">
      <c r="A449" s="210">
        <v>423</v>
      </c>
      <c r="B449" s="210">
        <v>22</v>
      </c>
      <c r="C449" s="211" t="s">
        <v>3233</v>
      </c>
      <c r="D449" s="211" t="s">
        <v>3234</v>
      </c>
      <c r="E449" s="211" t="s">
        <v>133</v>
      </c>
      <c r="F449" s="232">
        <v>50</v>
      </c>
      <c r="G449" s="202" t="str">
        <f t="shared" si="15"/>
        <v>Trung bình</v>
      </c>
      <c r="H449" s="209"/>
    </row>
    <row r="450" spans="1:8" s="7" customFormat="1" x14ac:dyDescent="0.25">
      <c r="A450" s="210">
        <v>424</v>
      </c>
      <c r="B450" s="210">
        <v>23</v>
      </c>
      <c r="C450" s="211" t="s">
        <v>5352</v>
      </c>
      <c r="D450" s="211" t="s">
        <v>5353</v>
      </c>
      <c r="E450" s="211" t="s">
        <v>62</v>
      </c>
      <c r="F450" s="232">
        <v>51</v>
      </c>
      <c r="G450" s="202" t="str">
        <f t="shared" si="15"/>
        <v>Trung bình</v>
      </c>
      <c r="H450" s="209"/>
    </row>
    <row r="451" spans="1:8" s="7" customFormat="1" x14ac:dyDescent="0.25">
      <c r="A451" s="210">
        <v>425</v>
      </c>
      <c r="B451" s="210">
        <v>24</v>
      </c>
      <c r="C451" s="211" t="s">
        <v>3235</v>
      </c>
      <c r="D451" s="211" t="s">
        <v>1510</v>
      </c>
      <c r="E451" s="211" t="s">
        <v>63</v>
      </c>
      <c r="F451" s="232">
        <v>60</v>
      </c>
      <c r="G451" s="202" t="str">
        <f t="shared" si="15"/>
        <v>Trung bình</v>
      </c>
      <c r="H451" s="209" t="s">
        <v>123</v>
      </c>
    </row>
    <row r="452" spans="1:8" s="7" customFormat="1" x14ac:dyDescent="0.25">
      <c r="A452" s="210">
        <v>426</v>
      </c>
      <c r="B452" s="210">
        <v>25</v>
      </c>
      <c r="C452" s="211" t="s">
        <v>3236</v>
      </c>
      <c r="D452" s="211" t="s">
        <v>188</v>
      </c>
      <c r="E452" s="211" t="s">
        <v>3237</v>
      </c>
      <c r="F452" s="232">
        <v>0</v>
      </c>
      <c r="G452" s="202" t="str">
        <f t="shared" si="15"/>
        <v>Kém</v>
      </c>
      <c r="H452" s="209" t="s">
        <v>73</v>
      </c>
    </row>
    <row r="453" spans="1:8" s="7" customFormat="1" x14ac:dyDescent="0.25">
      <c r="A453" s="210">
        <v>427</v>
      </c>
      <c r="B453" s="210">
        <v>26</v>
      </c>
      <c r="C453" s="211" t="s">
        <v>3238</v>
      </c>
      <c r="D453" s="211" t="s">
        <v>89</v>
      </c>
      <c r="E453" s="211" t="s">
        <v>192</v>
      </c>
      <c r="F453" s="232">
        <v>64</v>
      </c>
      <c r="G453" s="202" t="str">
        <f t="shared" si="15"/>
        <v>Trung bình</v>
      </c>
      <c r="H453" s="209"/>
    </row>
    <row r="454" spans="1:8" s="7" customFormat="1" x14ac:dyDescent="0.25">
      <c r="A454" s="210">
        <v>428</v>
      </c>
      <c r="B454" s="210">
        <v>27</v>
      </c>
      <c r="C454" s="211" t="s">
        <v>3239</v>
      </c>
      <c r="D454" s="211" t="s">
        <v>3240</v>
      </c>
      <c r="E454" s="211" t="s">
        <v>137</v>
      </c>
      <c r="F454" s="232">
        <v>66</v>
      </c>
      <c r="G454" s="202" t="str">
        <f t="shared" si="15"/>
        <v>Trung bình</v>
      </c>
      <c r="H454" s="209"/>
    </row>
    <row r="455" spans="1:8" s="7" customFormat="1" x14ac:dyDescent="0.25">
      <c r="A455" s="210">
        <v>429</v>
      </c>
      <c r="B455" s="210">
        <v>28</v>
      </c>
      <c r="C455" s="211" t="s">
        <v>3241</v>
      </c>
      <c r="D455" s="211" t="s">
        <v>304</v>
      </c>
      <c r="E455" s="211" t="s">
        <v>66</v>
      </c>
      <c r="F455" s="232">
        <v>95</v>
      </c>
      <c r="G455" s="202" t="str">
        <f t="shared" si="15"/>
        <v>Xuất sắc</v>
      </c>
      <c r="H455" s="209"/>
    </row>
    <row r="456" spans="1:8" s="7" customFormat="1" x14ac:dyDescent="0.25">
      <c r="A456" s="210">
        <v>430</v>
      </c>
      <c r="B456" s="210">
        <v>29</v>
      </c>
      <c r="C456" s="211" t="s">
        <v>3242</v>
      </c>
      <c r="D456" s="211" t="s">
        <v>18</v>
      </c>
      <c r="E456" s="211" t="s">
        <v>66</v>
      </c>
      <c r="F456" s="232">
        <v>50</v>
      </c>
      <c r="G456" s="202" t="str">
        <f t="shared" si="15"/>
        <v>Trung bình</v>
      </c>
      <c r="H456" s="209" t="s">
        <v>73</v>
      </c>
    </row>
    <row r="457" spans="1:8" s="7" customFormat="1" x14ac:dyDescent="0.25">
      <c r="A457" s="210">
        <v>431</v>
      </c>
      <c r="B457" s="210">
        <v>30</v>
      </c>
      <c r="C457" s="211" t="s">
        <v>3243</v>
      </c>
      <c r="D457" s="211" t="s">
        <v>3244</v>
      </c>
      <c r="E457" s="211" t="s">
        <v>12</v>
      </c>
      <c r="F457" s="232">
        <v>0</v>
      </c>
      <c r="G457" s="202" t="str">
        <f t="shared" si="15"/>
        <v>Kém</v>
      </c>
      <c r="H457" s="209" t="s">
        <v>73</v>
      </c>
    </row>
    <row r="458" spans="1:8" s="7" customFormat="1" x14ac:dyDescent="0.25">
      <c r="A458" s="210">
        <v>432</v>
      </c>
      <c r="B458" s="210">
        <v>31</v>
      </c>
      <c r="C458" s="211" t="s">
        <v>3245</v>
      </c>
      <c r="D458" s="211" t="s">
        <v>36</v>
      </c>
      <c r="E458" s="211" t="s">
        <v>186</v>
      </c>
      <c r="F458" s="232">
        <v>64</v>
      </c>
      <c r="G458" s="202" t="str">
        <f t="shared" si="15"/>
        <v>Trung bình</v>
      </c>
      <c r="H458" s="209"/>
    </row>
    <row r="459" spans="1:8" s="7" customFormat="1" x14ac:dyDescent="0.25">
      <c r="A459" s="210">
        <v>433</v>
      </c>
      <c r="B459" s="210">
        <v>32</v>
      </c>
      <c r="C459" s="211" t="s">
        <v>3246</v>
      </c>
      <c r="D459" s="211" t="s">
        <v>998</v>
      </c>
      <c r="E459" s="211" t="s">
        <v>186</v>
      </c>
      <c r="F459" s="232">
        <v>80</v>
      </c>
      <c r="G459" s="202" t="str">
        <f t="shared" si="15"/>
        <v>Tốt</v>
      </c>
      <c r="H459" s="209"/>
    </row>
    <row r="460" spans="1:8" s="7" customFormat="1" x14ac:dyDescent="0.25">
      <c r="A460" s="8"/>
      <c r="B460" s="8"/>
      <c r="C460" s="75"/>
      <c r="D460" s="8"/>
      <c r="E460" s="116"/>
      <c r="F460" s="75"/>
      <c r="G460" s="8"/>
      <c r="H460" s="75"/>
    </row>
    <row r="461" spans="1:8" s="7" customFormat="1" x14ac:dyDescent="0.25">
      <c r="A461" s="8"/>
      <c r="B461" s="8"/>
      <c r="C461" s="40" t="s">
        <v>2220</v>
      </c>
      <c r="D461" s="52" t="s">
        <v>2221</v>
      </c>
      <c r="E461" s="116"/>
      <c r="F461" s="75"/>
      <c r="G461" s="245"/>
      <c r="H461" s="54"/>
    </row>
    <row r="462" spans="1:8" s="7" customFormat="1" x14ac:dyDescent="0.25">
      <c r="A462" s="8"/>
      <c r="B462" s="8"/>
      <c r="C462" s="53" t="s">
        <v>77</v>
      </c>
      <c r="D462" s="146">
        <f>COUNTIF($G$14:$G$461,"Xuất sắc")</f>
        <v>91</v>
      </c>
      <c r="E462" s="75"/>
      <c r="F462" s="75"/>
      <c r="G462" s="245"/>
      <c r="H462" s="54"/>
    </row>
    <row r="463" spans="1:8" s="7" customFormat="1" x14ac:dyDescent="0.25">
      <c r="A463" s="8"/>
      <c r="B463" s="8"/>
      <c r="C463" s="41" t="s">
        <v>31</v>
      </c>
      <c r="D463" s="146">
        <f>COUNTIF($G$14:$G$461,"Tốt")</f>
        <v>119</v>
      </c>
      <c r="E463" s="116"/>
      <c r="F463" s="75"/>
      <c r="G463" s="8"/>
      <c r="H463" s="75"/>
    </row>
    <row r="464" spans="1:8" s="7" customFormat="1" x14ac:dyDescent="0.25">
      <c r="A464" s="8"/>
      <c r="B464" s="8"/>
      <c r="C464" s="41" t="s">
        <v>72</v>
      </c>
      <c r="D464" s="146">
        <f>COUNTIF($G$14:$G$461,"Khá")</f>
        <v>72</v>
      </c>
      <c r="E464" s="116"/>
      <c r="F464" s="75"/>
      <c r="G464" s="8"/>
      <c r="H464" s="75"/>
    </row>
    <row r="465" spans="1:8" s="7" customFormat="1" x14ac:dyDescent="0.25">
      <c r="A465" s="8"/>
      <c r="B465" s="8"/>
      <c r="C465" s="53" t="s">
        <v>105</v>
      </c>
      <c r="D465" s="146">
        <f>COUNTIF($G$14:$G$461,"Trung bình")</f>
        <v>117</v>
      </c>
      <c r="E465" s="75"/>
      <c r="F465" s="75"/>
      <c r="G465" s="75"/>
      <c r="H465" s="75"/>
    </row>
    <row r="466" spans="1:8" s="7" customFormat="1" x14ac:dyDescent="0.25">
      <c r="A466" s="8"/>
      <c r="B466" s="8"/>
      <c r="C466" s="41" t="s">
        <v>101</v>
      </c>
      <c r="D466" s="146">
        <f>COUNTIF($G$14:$G$461,"Yếu")</f>
        <v>7</v>
      </c>
      <c r="E466" s="116"/>
      <c r="F466" s="75"/>
      <c r="G466" s="8"/>
      <c r="H466" s="75"/>
    </row>
    <row r="467" spans="1:8" s="7" customFormat="1" x14ac:dyDescent="0.25">
      <c r="A467" s="8"/>
      <c r="B467" s="8"/>
      <c r="C467" s="41" t="s">
        <v>395</v>
      </c>
      <c r="D467" s="146">
        <f>COUNTIF($G$14:$G$461,"Kém")</f>
        <v>24</v>
      </c>
      <c r="E467" s="116"/>
      <c r="F467" s="75"/>
      <c r="G467" s="8"/>
      <c r="H467" s="75"/>
    </row>
    <row r="468" spans="1:8" s="7" customFormat="1" x14ac:dyDescent="0.25">
      <c r="A468" s="8"/>
      <c r="B468" s="8"/>
      <c r="C468" s="41" t="s">
        <v>5417</v>
      </c>
      <c r="D468" s="146">
        <v>1</v>
      </c>
      <c r="E468" s="116"/>
      <c r="F468" s="75"/>
      <c r="G468" s="8"/>
      <c r="H468" s="75"/>
    </row>
    <row r="469" spans="1:8" s="7" customFormat="1" x14ac:dyDescent="0.25">
      <c r="A469" s="8"/>
      <c r="B469" s="8"/>
      <c r="C469" s="42" t="s">
        <v>2222</v>
      </c>
      <c r="D469" s="43">
        <f>SUM(D462:D468)</f>
        <v>431</v>
      </c>
      <c r="E469" s="116"/>
      <c r="F469" s="75"/>
      <c r="G469" s="8"/>
      <c r="H469" s="75"/>
    </row>
    <row r="470" spans="1:8" s="7" customFormat="1" x14ac:dyDescent="0.25">
      <c r="A470" s="8"/>
      <c r="B470" s="8"/>
      <c r="C470" s="511"/>
      <c r="D470" s="511"/>
      <c r="E470" s="116"/>
      <c r="F470" s="75"/>
      <c r="G470" s="8"/>
      <c r="H470" s="75"/>
    </row>
    <row r="471" spans="1:8" s="7" customFormat="1" x14ac:dyDescent="0.25">
      <c r="A471" s="86"/>
      <c r="B471" s="86"/>
      <c r="E471" s="86"/>
      <c r="F471" s="86"/>
      <c r="G471" s="86"/>
    </row>
    <row r="472" spans="1:8" s="7" customFormat="1" x14ac:dyDescent="0.25">
      <c r="A472" s="86"/>
      <c r="B472" s="86"/>
      <c r="E472" s="86"/>
      <c r="F472" s="86"/>
      <c r="G472" s="86"/>
    </row>
    <row r="473" spans="1:8" s="7" customFormat="1" x14ac:dyDescent="0.25">
      <c r="A473" s="86"/>
      <c r="B473" s="86"/>
      <c r="E473" s="86"/>
      <c r="F473" s="86"/>
      <c r="G473" s="86"/>
    </row>
    <row r="474" spans="1:8" s="7" customFormat="1" x14ac:dyDescent="0.25">
      <c r="A474" s="86"/>
      <c r="B474" s="86"/>
      <c r="E474" s="86"/>
      <c r="F474" s="86"/>
      <c r="G474" s="86"/>
    </row>
    <row r="475" spans="1:8" s="7" customFormat="1" x14ac:dyDescent="0.25">
      <c r="A475" s="86"/>
      <c r="B475" s="86"/>
      <c r="E475" s="86"/>
      <c r="F475" s="86"/>
      <c r="G475" s="86"/>
    </row>
    <row r="476" spans="1:8" s="7" customFormat="1" x14ac:dyDescent="0.25">
      <c r="A476" s="86"/>
      <c r="B476" s="86"/>
      <c r="E476" s="86"/>
      <c r="F476" s="86"/>
      <c r="G476" s="86"/>
    </row>
    <row r="477" spans="1:8" s="7" customFormat="1" x14ac:dyDescent="0.25">
      <c r="A477" s="86"/>
      <c r="B477" s="86"/>
      <c r="E477" s="86"/>
      <c r="F477" s="86"/>
      <c r="G477" s="86"/>
    </row>
    <row r="478" spans="1:8" s="7" customFormat="1" x14ac:dyDescent="0.25">
      <c r="A478" s="86"/>
      <c r="B478" s="86"/>
      <c r="E478" s="86"/>
      <c r="F478" s="86"/>
      <c r="G478" s="86"/>
    </row>
    <row r="479" spans="1:8" s="7" customFormat="1" x14ac:dyDescent="0.25">
      <c r="A479" s="86"/>
      <c r="B479" s="86"/>
      <c r="E479" s="86"/>
      <c r="F479" s="86"/>
      <c r="G479" s="86"/>
    </row>
    <row r="480" spans="1:8" s="7" customFormat="1" x14ac:dyDescent="0.25">
      <c r="A480" s="86"/>
      <c r="B480" s="86"/>
      <c r="E480" s="86"/>
      <c r="F480" s="86"/>
      <c r="G480" s="86"/>
    </row>
    <row r="481" spans="1:7" s="7" customFormat="1" x14ac:dyDescent="0.25">
      <c r="A481" s="86"/>
      <c r="B481" s="86"/>
      <c r="E481" s="86"/>
      <c r="F481" s="86"/>
      <c r="G481" s="86"/>
    </row>
    <row r="482" spans="1:7" s="7" customFormat="1" x14ac:dyDescent="0.25">
      <c r="A482" s="86"/>
      <c r="B482" s="86"/>
      <c r="E482" s="86"/>
      <c r="F482" s="86"/>
      <c r="G482" s="86"/>
    </row>
    <row r="483" spans="1:7" s="7" customFormat="1" x14ac:dyDescent="0.25">
      <c r="A483" s="86"/>
      <c r="B483" s="86"/>
      <c r="E483" s="86"/>
      <c r="F483" s="86"/>
      <c r="G483" s="86"/>
    </row>
    <row r="484" spans="1:7" s="7" customFormat="1" x14ac:dyDescent="0.25">
      <c r="A484" s="86"/>
      <c r="B484" s="86"/>
      <c r="E484" s="86"/>
      <c r="F484" s="86"/>
      <c r="G484" s="86"/>
    </row>
    <row r="485" spans="1:7" s="7" customFormat="1" x14ac:dyDescent="0.25">
      <c r="A485" s="86"/>
      <c r="B485" s="86"/>
      <c r="E485" s="86"/>
      <c r="F485" s="86"/>
      <c r="G485" s="86"/>
    </row>
    <row r="486" spans="1:7" s="7" customFormat="1" x14ac:dyDescent="0.25">
      <c r="A486" s="86"/>
      <c r="B486" s="86"/>
      <c r="E486" s="86"/>
      <c r="F486" s="86"/>
      <c r="G486" s="86"/>
    </row>
    <row r="487" spans="1:7" s="7" customFormat="1" x14ac:dyDescent="0.25">
      <c r="A487" s="86"/>
      <c r="B487" s="86"/>
      <c r="E487" s="86"/>
      <c r="F487" s="86"/>
      <c r="G487" s="86"/>
    </row>
    <row r="488" spans="1:7" s="7" customFormat="1" x14ac:dyDescent="0.25">
      <c r="A488" s="86"/>
      <c r="B488" s="86"/>
      <c r="E488" s="86"/>
      <c r="F488" s="86"/>
      <c r="G488" s="86"/>
    </row>
    <row r="489" spans="1:7" s="7" customFormat="1" x14ac:dyDescent="0.25">
      <c r="A489" s="86"/>
      <c r="B489" s="86"/>
      <c r="E489" s="86"/>
      <c r="F489" s="86"/>
      <c r="G489" s="86"/>
    </row>
    <row r="490" spans="1:7" s="7" customFormat="1" x14ac:dyDescent="0.25">
      <c r="A490" s="86"/>
      <c r="B490" s="86"/>
      <c r="E490" s="86"/>
      <c r="F490" s="86"/>
      <c r="G490" s="86"/>
    </row>
    <row r="491" spans="1:7" s="7" customFormat="1" x14ac:dyDescent="0.25">
      <c r="A491" s="86"/>
      <c r="B491" s="86"/>
      <c r="E491" s="86"/>
      <c r="F491" s="86"/>
      <c r="G491" s="86"/>
    </row>
    <row r="492" spans="1:7" s="7" customFormat="1" x14ac:dyDescent="0.25">
      <c r="A492" s="86"/>
      <c r="B492" s="86"/>
      <c r="E492" s="86"/>
      <c r="F492" s="86"/>
      <c r="G492" s="86"/>
    </row>
    <row r="493" spans="1:7" s="7" customFormat="1" x14ac:dyDescent="0.25">
      <c r="A493" s="86"/>
      <c r="B493" s="86"/>
      <c r="E493" s="86"/>
      <c r="F493" s="86"/>
      <c r="G493" s="86"/>
    </row>
    <row r="494" spans="1:7" s="7" customFormat="1" x14ac:dyDescent="0.25">
      <c r="A494" s="86"/>
      <c r="B494" s="86"/>
      <c r="E494" s="86"/>
      <c r="F494" s="86"/>
      <c r="G494" s="86"/>
    </row>
    <row r="495" spans="1:7" s="7" customFormat="1" x14ac:dyDescent="0.25">
      <c r="A495" s="86"/>
      <c r="B495" s="86"/>
      <c r="E495" s="86"/>
      <c r="F495" s="86"/>
      <c r="G495" s="86"/>
    </row>
    <row r="496" spans="1:7" s="7" customFormat="1" x14ac:dyDescent="0.25">
      <c r="A496" s="86"/>
      <c r="B496" s="86"/>
      <c r="E496" s="86"/>
      <c r="F496" s="86"/>
      <c r="G496" s="86"/>
    </row>
    <row r="497" spans="1:7" s="7" customFormat="1" x14ac:dyDescent="0.25">
      <c r="A497" s="86"/>
      <c r="B497" s="86"/>
      <c r="E497" s="86"/>
      <c r="F497" s="86"/>
      <c r="G497" s="86"/>
    </row>
    <row r="498" spans="1:7" s="7" customFormat="1" x14ac:dyDescent="0.25">
      <c r="A498" s="86"/>
      <c r="B498" s="86"/>
      <c r="E498" s="86"/>
      <c r="F498" s="86"/>
      <c r="G498" s="86"/>
    </row>
    <row r="499" spans="1:7" s="7" customFormat="1" x14ac:dyDescent="0.25">
      <c r="A499" s="86"/>
      <c r="B499" s="86"/>
      <c r="E499" s="86"/>
      <c r="F499" s="86"/>
      <c r="G499" s="86"/>
    </row>
    <row r="500" spans="1:7" s="7" customFormat="1" x14ac:dyDescent="0.25">
      <c r="A500" s="86"/>
      <c r="B500" s="86"/>
      <c r="E500" s="86"/>
      <c r="F500" s="86"/>
      <c r="G500" s="86"/>
    </row>
    <row r="501" spans="1:7" s="7" customFormat="1" x14ac:dyDescent="0.25">
      <c r="A501" s="86"/>
      <c r="B501" s="86"/>
      <c r="E501" s="86"/>
      <c r="F501" s="86"/>
      <c r="G501" s="86"/>
    </row>
    <row r="502" spans="1:7" s="7" customFormat="1" x14ac:dyDescent="0.25">
      <c r="A502" s="86"/>
      <c r="B502" s="86"/>
      <c r="E502" s="86"/>
      <c r="F502" s="86"/>
      <c r="G502" s="86"/>
    </row>
    <row r="503" spans="1:7" s="7" customFormat="1" x14ac:dyDescent="0.25">
      <c r="A503" s="86"/>
      <c r="B503" s="86"/>
      <c r="E503" s="86"/>
      <c r="F503" s="86"/>
      <c r="G503" s="86"/>
    </row>
    <row r="504" spans="1:7" s="7" customFormat="1" x14ac:dyDescent="0.25">
      <c r="A504" s="86"/>
      <c r="B504" s="86"/>
      <c r="E504" s="86"/>
      <c r="F504" s="86"/>
      <c r="G504" s="86"/>
    </row>
    <row r="505" spans="1:7" s="7" customFormat="1" x14ac:dyDescent="0.25">
      <c r="A505" s="86"/>
      <c r="B505" s="86"/>
      <c r="E505" s="86"/>
      <c r="F505" s="86"/>
      <c r="G505" s="86"/>
    </row>
    <row r="506" spans="1:7" s="7" customFormat="1" x14ac:dyDescent="0.25">
      <c r="A506" s="86"/>
      <c r="B506" s="86"/>
      <c r="E506" s="86"/>
      <c r="F506" s="86"/>
      <c r="G506" s="86"/>
    </row>
    <row r="507" spans="1:7" s="7" customFormat="1" x14ac:dyDescent="0.25">
      <c r="A507" s="86"/>
      <c r="B507" s="86"/>
      <c r="E507" s="86"/>
      <c r="F507" s="86"/>
      <c r="G507" s="86"/>
    </row>
    <row r="508" spans="1:7" s="7" customFormat="1" x14ac:dyDescent="0.25">
      <c r="A508" s="86"/>
      <c r="B508" s="86"/>
      <c r="E508" s="86"/>
      <c r="F508" s="86"/>
      <c r="G508" s="86"/>
    </row>
    <row r="509" spans="1:7" s="7" customFormat="1" x14ac:dyDescent="0.25">
      <c r="A509" s="86"/>
      <c r="B509" s="86"/>
      <c r="E509" s="86"/>
      <c r="F509" s="86"/>
      <c r="G509" s="86"/>
    </row>
    <row r="510" spans="1:7" s="7" customFormat="1" x14ac:dyDescent="0.25">
      <c r="A510" s="86"/>
      <c r="B510" s="86"/>
      <c r="E510" s="86"/>
      <c r="F510" s="86"/>
      <c r="G510" s="86"/>
    </row>
    <row r="511" spans="1:7" s="7" customFormat="1" x14ac:dyDescent="0.25">
      <c r="A511" s="86"/>
      <c r="B511" s="86"/>
      <c r="E511" s="86"/>
      <c r="F511" s="86"/>
      <c r="G511" s="86"/>
    </row>
    <row r="512" spans="1:7" s="7" customFormat="1" x14ac:dyDescent="0.25">
      <c r="A512" s="86"/>
      <c r="B512" s="86"/>
      <c r="E512" s="86"/>
      <c r="F512" s="86"/>
      <c r="G512" s="86"/>
    </row>
    <row r="513" spans="1:7" s="7" customFormat="1" x14ac:dyDescent="0.25">
      <c r="A513" s="86"/>
      <c r="B513" s="86"/>
      <c r="E513" s="86"/>
      <c r="F513" s="86"/>
      <c r="G513" s="86"/>
    </row>
    <row r="514" spans="1:7" s="7" customFormat="1" x14ac:dyDescent="0.25">
      <c r="A514" s="86"/>
      <c r="B514" s="86"/>
      <c r="E514" s="86"/>
      <c r="F514" s="86"/>
      <c r="G514" s="86"/>
    </row>
    <row r="515" spans="1:7" s="7" customFormat="1" x14ac:dyDescent="0.25">
      <c r="A515" s="86"/>
      <c r="B515" s="86"/>
      <c r="E515" s="86"/>
      <c r="F515" s="86"/>
      <c r="G515" s="86"/>
    </row>
    <row r="516" spans="1:7" s="7" customFormat="1" x14ac:dyDescent="0.25">
      <c r="A516" s="86"/>
      <c r="B516" s="86"/>
      <c r="E516" s="86"/>
      <c r="F516" s="86"/>
      <c r="G516" s="86"/>
    </row>
    <row r="517" spans="1:7" s="7" customFormat="1" x14ac:dyDescent="0.25">
      <c r="A517" s="86"/>
      <c r="B517" s="86"/>
      <c r="E517" s="86"/>
      <c r="F517" s="86"/>
      <c r="G517" s="86"/>
    </row>
    <row r="518" spans="1:7" s="7" customFormat="1" x14ac:dyDescent="0.25">
      <c r="A518" s="86"/>
      <c r="B518" s="86"/>
      <c r="E518" s="86"/>
      <c r="F518" s="86"/>
      <c r="G518" s="86"/>
    </row>
    <row r="519" spans="1:7" s="7" customFormat="1" x14ac:dyDescent="0.25">
      <c r="A519" s="86"/>
      <c r="B519" s="86"/>
      <c r="E519" s="86"/>
      <c r="F519" s="86"/>
      <c r="G519" s="86"/>
    </row>
    <row r="520" spans="1:7" s="7" customFormat="1" x14ac:dyDescent="0.25">
      <c r="A520" s="86"/>
      <c r="B520" s="86"/>
      <c r="E520" s="86"/>
      <c r="F520" s="86"/>
      <c r="G520" s="86"/>
    </row>
    <row r="521" spans="1:7" s="7" customFormat="1" x14ac:dyDescent="0.25">
      <c r="A521" s="86"/>
      <c r="B521" s="86"/>
      <c r="E521" s="86"/>
      <c r="F521" s="86"/>
      <c r="G521" s="86"/>
    </row>
  </sheetData>
  <mergeCells count="12">
    <mergeCell ref="A236:C236"/>
    <mergeCell ref="C470:D470"/>
    <mergeCell ref="A8:G8"/>
    <mergeCell ref="A5:G5"/>
    <mergeCell ref="A6:G6"/>
    <mergeCell ref="A7:G7"/>
    <mergeCell ref="A1:D1"/>
    <mergeCell ref="A2:D2"/>
    <mergeCell ref="F81:G81"/>
    <mergeCell ref="A9:H9"/>
    <mergeCell ref="A11:C11"/>
    <mergeCell ref="A61:C61"/>
  </mergeCells>
  <pageMargins left="0.4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7"/>
  <sheetViews>
    <sheetView workbookViewId="0">
      <selection activeCell="E350" sqref="E350"/>
    </sheetView>
  </sheetViews>
  <sheetFormatPr defaultRowHeight="15.75" x14ac:dyDescent="0.25"/>
  <cols>
    <col min="1" max="1" width="4.5" style="8" customWidth="1"/>
    <col min="2" max="2" width="5.625" style="8" customWidth="1"/>
    <col min="3" max="3" width="17.875" style="8" customWidth="1"/>
    <col min="4" max="4" width="17.75" style="8" customWidth="1"/>
    <col min="5" max="5" width="10" style="8" customWidth="1"/>
    <col min="6" max="6" width="8.625" style="8" customWidth="1"/>
    <col min="7" max="7" width="10.75" style="75" customWidth="1"/>
    <col min="8" max="8" width="15.25" style="8" customWidth="1"/>
    <col min="9" max="16384" width="9" style="8"/>
  </cols>
  <sheetData>
    <row r="1" spans="1:17" s="7" customFormat="1" x14ac:dyDescent="0.25">
      <c r="A1" s="490" t="s">
        <v>1</v>
      </c>
      <c r="B1" s="490"/>
      <c r="C1" s="490"/>
      <c r="D1" s="493" t="s">
        <v>2</v>
      </c>
      <c r="E1" s="493"/>
      <c r="F1" s="493"/>
      <c r="G1" s="493"/>
    </row>
    <row r="2" spans="1:17" s="7" customFormat="1" x14ac:dyDescent="0.25">
      <c r="A2" s="494" t="s">
        <v>3</v>
      </c>
      <c r="B2" s="494"/>
      <c r="C2" s="494"/>
      <c r="D2" s="494" t="s">
        <v>463</v>
      </c>
      <c r="E2" s="494"/>
      <c r="F2" s="494"/>
      <c r="G2" s="494"/>
    </row>
    <row r="3" spans="1:17" s="7" customFormat="1" x14ac:dyDescent="0.25">
      <c r="A3" s="64"/>
      <c r="B3" s="64"/>
      <c r="C3" s="64"/>
      <c r="D3" s="2"/>
      <c r="E3" s="63"/>
      <c r="F3" s="63"/>
      <c r="G3" s="63"/>
    </row>
    <row r="4" spans="1:17" s="7" customFormat="1" ht="15.75" customHeight="1" x14ac:dyDescent="0.25">
      <c r="B4" s="63" t="s">
        <v>396</v>
      </c>
      <c r="E4" s="63"/>
      <c r="F4" s="63"/>
      <c r="G4" s="63"/>
    </row>
    <row r="5" spans="1:17" s="74" customFormat="1" ht="18.75" x14ac:dyDescent="0.3">
      <c r="A5" s="499" t="s">
        <v>2223</v>
      </c>
      <c r="B5" s="499"/>
      <c r="C5" s="499"/>
      <c r="D5" s="499"/>
      <c r="E5" s="499"/>
      <c r="F5" s="499"/>
      <c r="G5" s="73"/>
    </row>
    <row r="6" spans="1:17" s="74" customFormat="1" ht="18.75" x14ac:dyDescent="0.3">
      <c r="A6" s="499" t="s">
        <v>464</v>
      </c>
      <c r="B6" s="499"/>
      <c r="C6" s="499"/>
      <c r="D6" s="499"/>
      <c r="E6" s="499"/>
      <c r="F6" s="499"/>
      <c r="G6" s="73"/>
    </row>
    <row r="7" spans="1:17" s="7" customFormat="1" ht="15" customHeight="1" x14ac:dyDescent="0.25">
      <c r="A7" s="500" t="s">
        <v>5354</v>
      </c>
      <c r="B7" s="500"/>
      <c r="C7" s="500"/>
      <c r="D7" s="500"/>
      <c r="E7" s="500"/>
      <c r="F7" s="500"/>
      <c r="G7" s="63"/>
    </row>
    <row r="8" spans="1:17" s="7" customFormat="1" ht="15" customHeight="1" x14ac:dyDescent="0.25">
      <c r="A8" s="491" t="s">
        <v>580</v>
      </c>
      <c r="B8" s="491"/>
      <c r="C8" s="491"/>
      <c r="D8" s="491"/>
      <c r="E8" s="491"/>
      <c r="F8" s="491"/>
      <c r="G8" s="491"/>
    </row>
    <row r="10" spans="1:17" x14ac:dyDescent="0.25">
      <c r="A10" s="503" t="s">
        <v>5356</v>
      </c>
      <c r="B10" s="503"/>
      <c r="C10" s="503"/>
      <c r="D10" s="503"/>
      <c r="E10" s="503"/>
      <c r="F10" s="503"/>
      <c r="G10" s="503"/>
      <c r="H10" s="503"/>
      <c r="M10" s="246"/>
      <c r="N10" s="116"/>
      <c r="O10" s="116"/>
      <c r="P10" s="75"/>
      <c r="Q10" s="75"/>
    </row>
    <row r="11" spans="1:17" ht="31.5" x14ac:dyDescent="0.25">
      <c r="A11" s="172" t="s">
        <v>117</v>
      </c>
      <c r="B11" s="172" t="s">
        <v>117</v>
      </c>
      <c r="C11" s="247" t="s">
        <v>32</v>
      </c>
      <c r="D11" s="248" t="s">
        <v>33</v>
      </c>
      <c r="E11" s="248" t="s">
        <v>162</v>
      </c>
      <c r="F11" s="249" t="s">
        <v>581</v>
      </c>
      <c r="G11" s="208" t="s">
        <v>4</v>
      </c>
      <c r="H11" s="208" t="s">
        <v>0</v>
      </c>
      <c r="M11" s="246"/>
      <c r="N11" s="116"/>
      <c r="O11" s="116"/>
      <c r="P11" s="75"/>
      <c r="Q11" s="75"/>
    </row>
    <row r="12" spans="1:17" x14ac:dyDescent="0.25">
      <c r="A12" s="250"/>
      <c r="B12" s="250"/>
      <c r="C12" s="196" t="s">
        <v>5418</v>
      </c>
      <c r="D12" s="196"/>
      <c r="E12" s="196"/>
      <c r="F12" s="197"/>
      <c r="G12" s="20"/>
      <c r="H12" s="20"/>
      <c r="M12" s="246"/>
      <c r="N12" s="116"/>
      <c r="O12" s="116"/>
      <c r="P12" s="75"/>
      <c r="Q12" s="75"/>
    </row>
    <row r="13" spans="1:17" x14ac:dyDescent="0.25">
      <c r="A13" s="146">
        <v>1</v>
      </c>
      <c r="B13" s="146">
        <v>1</v>
      </c>
      <c r="C13" s="251" t="s">
        <v>3247</v>
      </c>
      <c r="D13" s="252" t="s">
        <v>5419</v>
      </c>
      <c r="E13" s="145" t="s">
        <v>5420</v>
      </c>
      <c r="F13" s="150">
        <v>67</v>
      </c>
      <c r="G13" s="150" t="s">
        <v>72</v>
      </c>
      <c r="H13" s="146"/>
      <c r="M13" s="246"/>
      <c r="N13" s="116"/>
      <c r="O13" s="116"/>
      <c r="P13" s="75"/>
      <c r="Q13" s="75"/>
    </row>
    <row r="14" spans="1:17" x14ac:dyDescent="0.25">
      <c r="A14" s="146">
        <v>2</v>
      </c>
      <c r="B14" s="146">
        <v>2</v>
      </c>
      <c r="C14" s="251" t="s">
        <v>3248</v>
      </c>
      <c r="D14" s="252" t="s">
        <v>13</v>
      </c>
      <c r="E14" s="145" t="s">
        <v>34</v>
      </c>
      <c r="F14" s="150">
        <v>81</v>
      </c>
      <c r="G14" s="150" t="s">
        <v>31</v>
      </c>
      <c r="H14" s="146"/>
      <c r="M14" s="246"/>
      <c r="N14" s="116"/>
      <c r="O14" s="116"/>
      <c r="P14" s="75"/>
      <c r="Q14" s="75"/>
    </row>
    <row r="15" spans="1:17" x14ac:dyDescent="0.25">
      <c r="A15" s="146">
        <v>3</v>
      </c>
      <c r="B15" s="146">
        <v>3</v>
      </c>
      <c r="C15" s="251" t="s">
        <v>5421</v>
      </c>
      <c r="D15" s="252" t="s">
        <v>5422</v>
      </c>
      <c r="E15" s="145" t="s">
        <v>34</v>
      </c>
      <c r="F15" s="150">
        <v>75</v>
      </c>
      <c r="G15" s="150" t="s">
        <v>72</v>
      </c>
      <c r="H15" s="145"/>
      <c r="M15" s="246"/>
      <c r="N15" s="116"/>
      <c r="O15" s="116"/>
      <c r="P15" s="75"/>
      <c r="Q15" s="75"/>
    </row>
    <row r="16" spans="1:17" x14ac:dyDescent="0.25">
      <c r="A16" s="146">
        <v>4</v>
      </c>
      <c r="B16" s="146">
        <v>4</v>
      </c>
      <c r="C16" s="251" t="s">
        <v>3249</v>
      </c>
      <c r="D16" s="253" t="s">
        <v>628</v>
      </c>
      <c r="E16" s="145" t="s">
        <v>14</v>
      </c>
      <c r="F16" s="254">
        <v>85</v>
      </c>
      <c r="G16" s="150" t="s">
        <v>31</v>
      </c>
      <c r="H16" s="255"/>
      <c r="M16" s="246"/>
      <c r="N16" s="116"/>
      <c r="O16" s="116"/>
      <c r="P16" s="75"/>
      <c r="Q16" s="75"/>
    </row>
    <row r="17" spans="1:17" x14ac:dyDescent="0.25">
      <c r="A17" s="146">
        <v>5</v>
      </c>
      <c r="B17" s="146">
        <v>5</v>
      </c>
      <c r="C17" s="256" t="s">
        <v>3250</v>
      </c>
      <c r="D17" s="257" t="s">
        <v>5423</v>
      </c>
      <c r="E17" s="145" t="s">
        <v>47</v>
      </c>
      <c r="F17" s="254">
        <v>75</v>
      </c>
      <c r="G17" s="150" t="s">
        <v>72</v>
      </c>
      <c r="H17" s="232"/>
      <c r="M17" s="246"/>
      <c r="N17" s="116"/>
      <c r="O17" s="116"/>
      <c r="P17" s="75"/>
      <c r="Q17" s="75"/>
    </row>
    <row r="18" spans="1:17" x14ac:dyDescent="0.25">
      <c r="A18" s="146">
        <v>6</v>
      </c>
      <c r="B18" s="146">
        <v>6</v>
      </c>
      <c r="C18" s="251" t="s">
        <v>5424</v>
      </c>
      <c r="D18" s="252" t="s">
        <v>5425</v>
      </c>
      <c r="E18" s="145" t="s">
        <v>104</v>
      </c>
      <c r="F18" s="254">
        <v>75</v>
      </c>
      <c r="G18" s="150" t="s">
        <v>72</v>
      </c>
      <c r="H18" s="232"/>
      <c r="M18" s="246"/>
      <c r="N18" s="116"/>
      <c r="O18" s="116"/>
      <c r="P18" s="75"/>
      <c r="Q18" s="75"/>
    </row>
    <row r="19" spans="1:17" x14ac:dyDescent="0.25">
      <c r="A19" s="146">
        <v>7</v>
      </c>
      <c r="B19" s="146">
        <v>7</v>
      </c>
      <c r="C19" s="251" t="s">
        <v>3252</v>
      </c>
      <c r="D19" s="252" t="s">
        <v>5426</v>
      </c>
      <c r="E19" s="145" t="s">
        <v>104</v>
      </c>
      <c r="F19" s="254">
        <v>99</v>
      </c>
      <c r="G19" s="150" t="s">
        <v>77</v>
      </c>
      <c r="H19" s="232"/>
      <c r="M19" s="246"/>
      <c r="N19" s="116"/>
      <c r="O19" s="116"/>
      <c r="P19" s="75"/>
      <c r="Q19" s="75"/>
    </row>
    <row r="20" spans="1:17" x14ac:dyDescent="0.25">
      <c r="A20" s="146">
        <v>8</v>
      </c>
      <c r="B20" s="146">
        <v>8</v>
      </c>
      <c r="C20" s="251" t="s">
        <v>3253</v>
      </c>
      <c r="D20" s="252" t="s">
        <v>499</v>
      </c>
      <c r="E20" s="145" t="s">
        <v>49</v>
      </c>
      <c r="F20" s="254">
        <v>80</v>
      </c>
      <c r="G20" s="150" t="s">
        <v>31</v>
      </c>
      <c r="H20" s="232"/>
      <c r="M20" s="246"/>
      <c r="N20" s="116"/>
      <c r="O20" s="116"/>
      <c r="P20" s="75"/>
      <c r="Q20" s="75"/>
    </row>
    <row r="21" spans="1:17" x14ac:dyDescent="0.25">
      <c r="A21" s="146">
        <v>9</v>
      </c>
      <c r="B21" s="146">
        <v>9</v>
      </c>
      <c r="C21" s="256" t="s">
        <v>3254</v>
      </c>
      <c r="D21" s="257" t="s">
        <v>574</v>
      </c>
      <c r="E21" s="145" t="s">
        <v>49</v>
      </c>
      <c r="F21" s="254">
        <v>74</v>
      </c>
      <c r="G21" s="232" t="s">
        <v>72</v>
      </c>
      <c r="H21" s="232"/>
      <c r="M21" s="246"/>
      <c r="N21" s="116"/>
      <c r="O21" s="116"/>
      <c r="P21" s="75"/>
      <c r="Q21" s="75"/>
    </row>
    <row r="22" spans="1:17" x14ac:dyDescent="0.25">
      <c r="A22" s="146">
        <v>10</v>
      </c>
      <c r="B22" s="146">
        <v>10</v>
      </c>
      <c r="C22" s="256" t="s">
        <v>3255</v>
      </c>
      <c r="D22" s="257" t="s">
        <v>5427</v>
      </c>
      <c r="E22" s="145" t="s">
        <v>266</v>
      </c>
      <c r="F22" s="150">
        <v>75</v>
      </c>
      <c r="G22" s="150" t="s">
        <v>31</v>
      </c>
      <c r="H22" s="146"/>
      <c r="M22" s="246"/>
      <c r="N22" s="116"/>
      <c r="O22" s="116"/>
      <c r="P22" s="75"/>
      <c r="Q22" s="75"/>
    </row>
    <row r="23" spans="1:17" x14ac:dyDescent="0.25">
      <c r="A23" s="146">
        <v>11</v>
      </c>
      <c r="B23" s="146">
        <v>11</v>
      </c>
      <c r="C23" s="256" t="s">
        <v>3256</v>
      </c>
      <c r="D23" s="257" t="s">
        <v>13</v>
      </c>
      <c r="E23" s="145" t="s">
        <v>2793</v>
      </c>
      <c r="F23" s="254">
        <v>80</v>
      </c>
      <c r="G23" s="232" t="s">
        <v>31</v>
      </c>
      <c r="H23" s="215"/>
      <c r="M23" s="246"/>
      <c r="N23" s="116"/>
      <c r="O23" s="116"/>
      <c r="P23" s="75"/>
      <c r="Q23" s="75"/>
    </row>
    <row r="24" spans="1:17" x14ac:dyDescent="0.25">
      <c r="A24" s="146">
        <v>12</v>
      </c>
      <c r="B24" s="146">
        <v>12</v>
      </c>
      <c r="C24" s="256" t="s">
        <v>3257</v>
      </c>
      <c r="D24" s="257" t="s">
        <v>5428</v>
      </c>
      <c r="E24" s="145" t="s">
        <v>299</v>
      </c>
      <c r="F24" s="254">
        <v>73</v>
      </c>
      <c r="G24" s="232" t="s">
        <v>72</v>
      </c>
      <c r="H24" s="215"/>
      <c r="M24" s="246"/>
      <c r="N24" s="116"/>
      <c r="O24" s="116"/>
      <c r="P24" s="75"/>
      <c r="Q24" s="75"/>
    </row>
    <row r="25" spans="1:17" x14ac:dyDescent="0.25">
      <c r="A25" s="146">
        <v>13</v>
      </c>
      <c r="B25" s="146">
        <v>13</v>
      </c>
      <c r="C25" s="256" t="s">
        <v>3258</v>
      </c>
      <c r="D25" s="257" t="s">
        <v>5429</v>
      </c>
      <c r="E25" s="145" t="s">
        <v>170</v>
      </c>
      <c r="F25" s="254">
        <v>76</v>
      </c>
      <c r="G25" s="232" t="s">
        <v>72</v>
      </c>
      <c r="H25" s="215"/>
      <c r="M25" s="246"/>
      <c r="N25" s="116"/>
      <c r="O25" s="116"/>
      <c r="P25" s="75"/>
      <c r="Q25" s="75"/>
    </row>
    <row r="26" spans="1:17" x14ac:dyDescent="0.25">
      <c r="A26" s="146">
        <v>14</v>
      </c>
      <c r="B26" s="146">
        <v>14</v>
      </c>
      <c r="C26" s="251" t="s">
        <v>3259</v>
      </c>
      <c r="D26" s="252" t="s">
        <v>5430</v>
      </c>
      <c r="E26" s="145" t="s">
        <v>3260</v>
      </c>
      <c r="F26" s="254">
        <v>80</v>
      </c>
      <c r="G26" s="232" t="s">
        <v>31</v>
      </c>
      <c r="H26" s="215"/>
      <c r="M26" s="246"/>
      <c r="N26" s="116"/>
      <c r="O26" s="116"/>
      <c r="P26" s="75"/>
      <c r="Q26" s="75"/>
    </row>
    <row r="27" spans="1:17" x14ac:dyDescent="0.25">
      <c r="A27" s="146">
        <v>15</v>
      </c>
      <c r="B27" s="146">
        <v>15</v>
      </c>
      <c r="C27" s="258" t="s">
        <v>3261</v>
      </c>
      <c r="D27" s="257" t="s">
        <v>5431</v>
      </c>
      <c r="E27" s="145" t="s">
        <v>9</v>
      </c>
      <c r="F27" s="254">
        <v>78</v>
      </c>
      <c r="G27" s="232" t="s">
        <v>72</v>
      </c>
      <c r="H27" s="215"/>
      <c r="M27" s="246"/>
      <c r="N27" s="116"/>
      <c r="O27" s="116"/>
      <c r="P27" s="75"/>
      <c r="Q27" s="75"/>
    </row>
    <row r="28" spans="1:17" x14ac:dyDescent="0.25">
      <c r="A28" s="146">
        <v>16</v>
      </c>
      <c r="B28" s="146">
        <v>16</v>
      </c>
      <c r="C28" s="259" t="s">
        <v>3262</v>
      </c>
      <c r="D28" s="257" t="s">
        <v>5432</v>
      </c>
      <c r="E28" s="145" t="s">
        <v>62</v>
      </c>
      <c r="F28" s="150">
        <v>86</v>
      </c>
      <c r="G28" s="232" t="s">
        <v>31</v>
      </c>
      <c r="H28" s="146"/>
      <c r="M28" s="246"/>
      <c r="N28" s="116"/>
      <c r="O28" s="116"/>
      <c r="P28" s="75"/>
      <c r="Q28" s="75"/>
    </row>
    <row r="29" spans="1:17" x14ac:dyDescent="0.25">
      <c r="A29" s="146">
        <v>17</v>
      </c>
      <c r="B29" s="146">
        <v>17</v>
      </c>
      <c r="C29" s="260" t="s">
        <v>623</v>
      </c>
      <c r="D29" s="261" t="s">
        <v>5433</v>
      </c>
      <c r="E29" s="211" t="s">
        <v>483</v>
      </c>
      <c r="F29" s="150">
        <v>20</v>
      </c>
      <c r="G29" s="232" t="s">
        <v>395</v>
      </c>
      <c r="H29" s="255" t="s">
        <v>2219</v>
      </c>
      <c r="M29" s="246"/>
      <c r="N29" s="116"/>
      <c r="O29" s="116"/>
      <c r="P29" s="75"/>
      <c r="Q29" s="75"/>
    </row>
    <row r="30" spans="1:17" x14ac:dyDescent="0.25">
      <c r="A30" s="146">
        <v>18</v>
      </c>
      <c r="B30" s="146">
        <v>18</v>
      </c>
      <c r="C30" s="256" t="s">
        <v>3263</v>
      </c>
      <c r="D30" s="257" t="s">
        <v>1188</v>
      </c>
      <c r="E30" s="145" t="s">
        <v>64</v>
      </c>
      <c r="F30" s="150">
        <v>65</v>
      </c>
      <c r="G30" s="232" t="s">
        <v>72</v>
      </c>
      <c r="H30" s="21" t="s">
        <v>5434</v>
      </c>
      <c r="M30" s="246"/>
      <c r="N30" s="116"/>
      <c r="O30" s="116"/>
      <c r="P30" s="75"/>
      <c r="Q30" s="75"/>
    </row>
    <row r="31" spans="1:17" x14ac:dyDescent="0.25">
      <c r="A31" s="146">
        <v>19</v>
      </c>
      <c r="B31" s="146">
        <v>19</v>
      </c>
      <c r="C31" s="256" t="s">
        <v>3264</v>
      </c>
      <c r="D31" s="257" t="s">
        <v>1193</v>
      </c>
      <c r="E31" s="145" t="s">
        <v>2105</v>
      </c>
      <c r="F31" s="150">
        <v>100</v>
      </c>
      <c r="G31" s="232" t="s">
        <v>77</v>
      </c>
      <c r="H31" s="146"/>
      <c r="M31" s="246"/>
      <c r="N31" s="116"/>
      <c r="O31" s="116"/>
      <c r="P31" s="75"/>
      <c r="Q31" s="75"/>
    </row>
    <row r="32" spans="1:17" x14ac:dyDescent="0.25">
      <c r="A32" s="146">
        <v>20</v>
      </c>
      <c r="B32" s="146">
        <v>20</v>
      </c>
      <c r="C32" s="309" t="s">
        <v>5435</v>
      </c>
      <c r="D32" s="149" t="s">
        <v>5436</v>
      </c>
      <c r="E32" s="145" t="s">
        <v>273</v>
      </c>
      <c r="F32" s="150">
        <v>75</v>
      </c>
      <c r="G32" s="146" t="s">
        <v>72</v>
      </c>
      <c r="H32" s="146" t="s">
        <v>5437</v>
      </c>
      <c r="M32" s="310"/>
      <c r="N32" s="116"/>
      <c r="O32" s="116"/>
      <c r="P32" s="75"/>
      <c r="Q32" s="75"/>
    </row>
    <row r="33" spans="1:17" x14ac:dyDescent="0.25">
      <c r="A33" s="146">
        <v>21</v>
      </c>
      <c r="B33" s="146">
        <v>21</v>
      </c>
      <c r="C33" s="251" t="s">
        <v>3265</v>
      </c>
      <c r="D33" s="257" t="s">
        <v>1569</v>
      </c>
      <c r="E33" s="145" t="s">
        <v>12</v>
      </c>
      <c r="F33" s="150">
        <v>95</v>
      </c>
      <c r="G33" s="232" t="s">
        <v>77</v>
      </c>
      <c r="H33" s="146"/>
      <c r="M33" s="246"/>
      <c r="N33" s="116"/>
      <c r="O33" s="116"/>
      <c r="P33" s="75"/>
      <c r="Q33" s="75"/>
    </row>
    <row r="34" spans="1:17" x14ac:dyDescent="0.25">
      <c r="A34" s="146">
        <v>22</v>
      </c>
      <c r="B34" s="146">
        <v>22</v>
      </c>
      <c r="C34" s="256" t="s">
        <v>3266</v>
      </c>
      <c r="D34" s="257" t="s">
        <v>13</v>
      </c>
      <c r="E34" s="145" t="s">
        <v>2023</v>
      </c>
      <c r="F34" s="150">
        <v>70</v>
      </c>
      <c r="G34" s="232" t="s">
        <v>72</v>
      </c>
      <c r="H34" s="146"/>
      <c r="M34" s="246"/>
      <c r="N34" s="116"/>
      <c r="O34" s="116"/>
      <c r="P34" s="75"/>
      <c r="Q34" s="75"/>
    </row>
    <row r="35" spans="1:17" x14ac:dyDescent="0.25">
      <c r="A35" s="146">
        <v>23</v>
      </c>
      <c r="B35" s="146">
        <v>23</v>
      </c>
      <c r="C35" s="256" t="s">
        <v>3267</v>
      </c>
      <c r="D35" s="257" t="s">
        <v>5438</v>
      </c>
      <c r="E35" s="145" t="s">
        <v>193</v>
      </c>
      <c r="F35" s="150">
        <v>65</v>
      </c>
      <c r="G35" s="232" t="s">
        <v>72</v>
      </c>
      <c r="H35" s="146" t="s">
        <v>5439</v>
      </c>
      <c r="M35" s="246"/>
      <c r="N35" s="116"/>
      <c r="O35" s="116"/>
      <c r="P35" s="75"/>
      <c r="Q35" s="75"/>
    </row>
    <row r="36" spans="1:17" ht="25.5" customHeight="1" x14ac:dyDescent="0.25">
      <c r="A36" s="146"/>
      <c r="B36" s="146"/>
      <c r="C36" s="196" t="s">
        <v>5440</v>
      </c>
      <c r="D36" s="262"/>
      <c r="E36" s="262"/>
      <c r="F36" s="150"/>
      <c r="G36" s="150"/>
      <c r="H36" s="145"/>
    </row>
    <row r="37" spans="1:17" x14ac:dyDescent="0.25">
      <c r="A37" s="146">
        <v>24</v>
      </c>
      <c r="B37" s="146">
        <v>1</v>
      </c>
      <c r="C37" s="79" t="s">
        <v>3268</v>
      </c>
      <c r="D37" s="263" t="s">
        <v>1757</v>
      </c>
      <c r="E37" s="79" t="s">
        <v>34</v>
      </c>
      <c r="F37" s="23">
        <v>68</v>
      </c>
      <c r="G37" s="264" t="str">
        <f t="shared" ref="G37:G95" si="0">IF(F37&gt;=90,"Xuất sắc",IF(F37&gt;=80,"Tốt",IF(F37&gt;=65,"Khá",IF(F37&gt;=50,"Trung bình",IF(F37&gt;=35,"Yếu","Kém")))))</f>
        <v>Khá</v>
      </c>
      <c r="H37" s="265"/>
    </row>
    <row r="38" spans="1:17" x14ac:dyDescent="0.25">
      <c r="A38" s="146">
        <v>25</v>
      </c>
      <c r="B38" s="146">
        <v>2</v>
      </c>
      <c r="C38" s="79" t="s">
        <v>3269</v>
      </c>
      <c r="D38" s="263" t="s">
        <v>443</v>
      </c>
      <c r="E38" s="79" t="s">
        <v>34</v>
      </c>
      <c r="F38" s="23">
        <v>80</v>
      </c>
      <c r="G38" s="264" t="str">
        <f t="shared" si="0"/>
        <v>Tốt</v>
      </c>
      <c r="H38" s="265"/>
    </row>
    <row r="39" spans="1:17" x14ac:dyDescent="0.25">
      <c r="A39" s="146">
        <v>26</v>
      </c>
      <c r="B39" s="146">
        <v>3</v>
      </c>
      <c r="C39" s="79" t="s">
        <v>3270</v>
      </c>
      <c r="D39" s="263" t="s">
        <v>3271</v>
      </c>
      <c r="E39" s="79" t="s">
        <v>34</v>
      </c>
      <c r="F39" s="23">
        <v>85</v>
      </c>
      <c r="G39" s="264" t="str">
        <f t="shared" si="0"/>
        <v>Tốt</v>
      </c>
      <c r="H39" s="265"/>
    </row>
    <row r="40" spans="1:17" x14ac:dyDescent="0.25">
      <c r="A40" s="146">
        <v>27</v>
      </c>
      <c r="B40" s="146">
        <v>4</v>
      </c>
      <c r="C40" s="79" t="s">
        <v>3272</v>
      </c>
      <c r="D40" s="263" t="s">
        <v>3273</v>
      </c>
      <c r="E40" s="79" t="s">
        <v>3274</v>
      </c>
      <c r="F40" s="23">
        <v>77</v>
      </c>
      <c r="G40" s="264" t="str">
        <f t="shared" si="0"/>
        <v>Khá</v>
      </c>
      <c r="H40" s="265"/>
    </row>
    <row r="41" spans="1:17" x14ac:dyDescent="0.25">
      <c r="A41" s="146">
        <v>28</v>
      </c>
      <c r="B41" s="146">
        <v>5</v>
      </c>
      <c r="C41" s="79" t="s">
        <v>3275</v>
      </c>
      <c r="D41" s="263" t="s">
        <v>177</v>
      </c>
      <c r="E41" s="79" t="s">
        <v>37</v>
      </c>
      <c r="F41" s="23">
        <v>82</v>
      </c>
      <c r="G41" s="264" t="str">
        <f t="shared" si="0"/>
        <v>Tốt</v>
      </c>
      <c r="H41" s="265"/>
    </row>
    <row r="42" spans="1:17" x14ac:dyDescent="0.25">
      <c r="A42" s="146">
        <v>29</v>
      </c>
      <c r="B42" s="146">
        <v>6</v>
      </c>
      <c r="C42" s="79" t="s">
        <v>3276</v>
      </c>
      <c r="D42" s="263" t="s">
        <v>3277</v>
      </c>
      <c r="E42" s="79" t="s">
        <v>468</v>
      </c>
      <c r="F42" s="266">
        <v>81</v>
      </c>
      <c r="G42" s="264" t="str">
        <f t="shared" si="0"/>
        <v>Tốt</v>
      </c>
      <c r="H42" s="265"/>
    </row>
    <row r="43" spans="1:17" x14ac:dyDescent="0.25">
      <c r="A43" s="146">
        <v>30</v>
      </c>
      <c r="B43" s="146">
        <v>7</v>
      </c>
      <c r="C43" s="79" t="s">
        <v>3278</v>
      </c>
      <c r="D43" s="263" t="s">
        <v>3279</v>
      </c>
      <c r="E43" s="79" t="s">
        <v>278</v>
      </c>
      <c r="F43" s="264">
        <v>76</v>
      </c>
      <c r="G43" s="264" t="str">
        <f t="shared" si="0"/>
        <v>Khá</v>
      </c>
      <c r="H43" s="265"/>
    </row>
    <row r="44" spans="1:17" x14ac:dyDescent="0.25">
      <c r="A44" s="146">
        <v>31</v>
      </c>
      <c r="B44" s="146">
        <v>8</v>
      </c>
      <c r="C44" s="79" t="s">
        <v>3280</v>
      </c>
      <c r="D44" s="263" t="s">
        <v>481</v>
      </c>
      <c r="E44" s="79" t="s">
        <v>278</v>
      </c>
      <c r="F44" s="264">
        <v>20</v>
      </c>
      <c r="G44" s="264" t="str">
        <f t="shared" si="0"/>
        <v>Kém</v>
      </c>
      <c r="H44" s="255" t="s">
        <v>2219</v>
      </c>
    </row>
    <row r="45" spans="1:17" x14ac:dyDescent="0.25">
      <c r="A45" s="146">
        <v>32</v>
      </c>
      <c r="B45" s="146">
        <v>9</v>
      </c>
      <c r="C45" s="79" t="s">
        <v>3281</v>
      </c>
      <c r="D45" s="263" t="s">
        <v>3282</v>
      </c>
      <c r="E45" s="79" t="s">
        <v>149</v>
      </c>
      <c r="F45" s="264">
        <v>85</v>
      </c>
      <c r="G45" s="264" t="str">
        <f t="shared" si="0"/>
        <v>Tốt</v>
      </c>
      <c r="H45" s="265"/>
    </row>
    <row r="46" spans="1:17" x14ac:dyDescent="0.25">
      <c r="A46" s="146">
        <v>33</v>
      </c>
      <c r="B46" s="146">
        <v>10</v>
      </c>
      <c r="C46" s="79" t="s">
        <v>3283</v>
      </c>
      <c r="D46" s="263" t="s">
        <v>3284</v>
      </c>
      <c r="E46" s="79" t="s">
        <v>1858</v>
      </c>
      <c r="F46" s="264">
        <v>86</v>
      </c>
      <c r="G46" s="264" t="str">
        <f t="shared" si="0"/>
        <v>Tốt</v>
      </c>
      <c r="H46" s="265"/>
    </row>
    <row r="47" spans="1:17" x14ac:dyDescent="0.25">
      <c r="A47" s="146">
        <v>34</v>
      </c>
      <c r="B47" s="146">
        <v>11</v>
      </c>
      <c r="C47" s="79" t="s">
        <v>3285</v>
      </c>
      <c r="D47" s="263" t="s">
        <v>3286</v>
      </c>
      <c r="E47" s="79" t="s">
        <v>41</v>
      </c>
      <c r="F47" s="264">
        <v>50</v>
      </c>
      <c r="G47" s="264" t="str">
        <f t="shared" si="0"/>
        <v>Trung bình</v>
      </c>
      <c r="H47" s="146" t="s">
        <v>5439</v>
      </c>
    </row>
    <row r="48" spans="1:17" x14ac:dyDescent="0.25">
      <c r="A48" s="146">
        <v>35</v>
      </c>
      <c r="B48" s="146">
        <v>12</v>
      </c>
      <c r="C48" s="79" t="s">
        <v>3287</v>
      </c>
      <c r="D48" s="263" t="s">
        <v>3288</v>
      </c>
      <c r="E48" s="79" t="s">
        <v>14</v>
      </c>
      <c r="F48" s="264">
        <v>80</v>
      </c>
      <c r="G48" s="264" t="str">
        <f t="shared" si="0"/>
        <v>Tốt</v>
      </c>
      <c r="H48" s="265"/>
    </row>
    <row r="49" spans="1:8" x14ac:dyDescent="0.25">
      <c r="A49" s="146">
        <v>36</v>
      </c>
      <c r="B49" s="146">
        <v>13</v>
      </c>
      <c r="C49" s="79" t="s">
        <v>3289</v>
      </c>
      <c r="D49" s="263" t="s">
        <v>990</v>
      </c>
      <c r="E49" s="79" t="s">
        <v>14</v>
      </c>
      <c r="F49" s="264">
        <v>76</v>
      </c>
      <c r="G49" s="264" t="str">
        <f t="shared" si="0"/>
        <v>Khá</v>
      </c>
      <c r="H49" s="265"/>
    </row>
    <row r="50" spans="1:8" x14ac:dyDescent="0.25">
      <c r="A50" s="146">
        <v>37</v>
      </c>
      <c r="B50" s="146">
        <v>14</v>
      </c>
      <c r="C50" s="79" t="s">
        <v>3290</v>
      </c>
      <c r="D50" s="263" t="s">
        <v>1149</v>
      </c>
      <c r="E50" s="79" t="s">
        <v>43</v>
      </c>
      <c r="F50" s="264">
        <v>76</v>
      </c>
      <c r="G50" s="264" t="str">
        <f t="shared" si="0"/>
        <v>Khá</v>
      </c>
      <c r="H50" s="265"/>
    </row>
    <row r="51" spans="1:8" x14ac:dyDescent="0.25">
      <c r="A51" s="146">
        <v>38</v>
      </c>
      <c r="B51" s="146">
        <v>15</v>
      </c>
      <c r="C51" s="79" t="s">
        <v>3291</v>
      </c>
      <c r="D51" s="263" t="s">
        <v>60</v>
      </c>
      <c r="E51" s="79" t="s">
        <v>43</v>
      </c>
      <c r="F51" s="264">
        <v>76</v>
      </c>
      <c r="G51" s="264" t="str">
        <f t="shared" si="0"/>
        <v>Khá</v>
      </c>
      <c r="H51" s="265"/>
    </row>
    <row r="52" spans="1:8" x14ac:dyDescent="0.25">
      <c r="A52" s="146">
        <v>39</v>
      </c>
      <c r="B52" s="146">
        <v>16</v>
      </c>
      <c r="C52" s="79" t="s">
        <v>3292</v>
      </c>
      <c r="D52" s="263" t="s">
        <v>3293</v>
      </c>
      <c r="E52" s="79" t="s">
        <v>47</v>
      </c>
      <c r="F52" s="264">
        <v>67</v>
      </c>
      <c r="G52" s="264" t="str">
        <f t="shared" si="0"/>
        <v>Khá</v>
      </c>
      <c r="H52" s="265"/>
    </row>
    <row r="53" spans="1:8" x14ac:dyDescent="0.25">
      <c r="A53" s="146">
        <v>40</v>
      </c>
      <c r="B53" s="146">
        <v>17</v>
      </c>
      <c r="C53" s="79" t="s">
        <v>3294</v>
      </c>
      <c r="D53" s="263" t="s">
        <v>165</v>
      </c>
      <c r="E53" s="79" t="s">
        <v>540</v>
      </c>
      <c r="F53" s="264">
        <v>78</v>
      </c>
      <c r="G53" s="264" t="str">
        <f t="shared" si="0"/>
        <v>Khá</v>
      </c>
      <c r="H53" s="265"/>
    </row>
    <row r="54" spans="1:8" x14ac:dyDescent="0.25">
      <c r="A54" s="146">
        <v>41</v>
      </c>
      <c r="B54" s="146">
        <v>18</v>
      </c>
      <c r="C54" s="23" t="s">
        <v>3295</v>
      </c>
      <c r="D54" s="263" t="s">
        <v>254</v>
      </c>
      <c r="E54" s="79" t="s">
        <v>81</v>
      </c>
      <c r="F54" s="264">
        <v>78</v>
      </c>
      <c r="G54" s="264" t="str">
        <f t="shared" si="0"/>
        <v>Khá</v>
      </c>
      <c r="H54" s="265"/>
    </row>
    <row r="55" spans="1:8" x14ac:dyDescent="0.25">
      <c r="A55" s="146">
        <v>42</v>
      </c>
      <c r="B55" s="146">
        <v>19</v>
      </c>
      <c r="C55" s="79" t="s">
        <v>3296</v>
      </c>
      <c r="D55" s="263" t="s">
        <v>1490</v>
      </c>
      <c r="E55" s="79" t="s">
        <v>20</v>
      </c>
      <c r="F55" s="264">
        <v>60</v>
      </c>
      <c r="G55" s="264" t="str">
        <f t="shared" si="0"/>
        <v>Trung bình</v>
      </c>
      <c r="H55" s="146" t="s">
        <v>5439</v>
      </c>
    </row>
    <row r="56" spans="1:8" x14ac:dyDescent="0.25">
      <c r="A56" s="146">
        <v>43</v>
      </c>
      <c r="B56" s="146">
        <v>20</v>
      </c>
      <c r="C56" s="79" t="s">
        <v>3297</v>
      </c>
      <c r="D56" s="263" t="s">
        <v>138</v>
      </c>
      <c r="E56" s="79" t="s">
        <v>20</v>
      </c>
      <c r="F56" s="264">
        <v>80</v>
      </c>
      <c r="G56" s="264" t="str">
        <f t="shared" si="0"/>
        <v>Tốt</v>
      </c>
      <c r="H56" s="265"/>
    </row>
    <row r="57" spans="1:8" x14ac:dyDescent="0.25">
      <c r="A57" s="146">
        <v>44</v>
      </c>
      <c r="B57" s="146">
        <v>21</v>
      </c>
      <c r="C57" s="79" t="s">
        <v>3298</v>
      </c>
      <c r="D57" s="263" t="s">
        <v>3299</v>
      </c>
      <c r="E57" s="79" t="s">
        <v>56</v>
      </c>
      <c r="F57" s="264">
        <v>70</v>
      </c>
      <c r="G57" s="264" t="str">
        <f t="shared" si="0"/>
        <v>Khá</v>
      </c>
      <c r="H57" s="265"/>
    </row>
    <row r="58" spans="1:8" x14ac:dyDescent="0.25">
      <c r="A58" s="146">
        <v>45</v>
      </c>
      <c r="B58" s="146">
        <v>22</v>
      </c>
      <c r="C58" s="79" t="s">
        <v>3300</v>
      </c>
      <c r="D58" s="263" t="s">
        <v>3301</v>
      </c>
      <c r="E58" s="79" t="s">
        <v>180</v>
      </c>
      <c r="F58" s="264">
        <v>68</v>
      </c>
      <c r="G58" s="264" t="str">
        <f t="shared" si="0"/>
        <v>Khá</v>
      </c>
      <c r="H58" s="146" t="s">
        <v>5439</v>
      </c>
    </row>
    <row r="59" spans="1:8" x14ac:dyDescent="0.25">
      <c r="A59" s="146">
        <v>46</v>
      </c>
      <c r="B59" s="146">
        <v>23</v>
      </c>
      <c r="C59" s="79" t="s">
        <v>3302</v>
      </c>
      <c r="D59" s="263" t="s">
        <v>3303</v>
      </c>
      <c r="E59" s="79" t="s">
        <v>180</v>
      </c>
      <c r="F59" s="264">
        <v>76</v>
      </c>
      <c r="G59" s="264" t="str">
        <f t="shared" si="0"/>
        <v>Khá</v>
      </c>
      <c r="H59" s="265"/>
    </row>
    <row r="60" spans="1:8" x14ac:dyDescent="0.25">
      <c r="A60" s="146">
        <v>47</v>
      </c>
      <c r="B60" s="146">
        <v>24</v>
      </c>
      <c r="C60" s="79" t="s">
        <v>3304</v>
      </c>
      <c r="D60" s="263" t="s">
        <v>264</v>
      </c>
      <c r="E60" s="79" t="s">
        <v>21</v>
      </c>
      <c r="F60" s="264">
        <v>77</v>
      </c>
      <c r="G60" s="264" t="str">
        <f t="shared" si="0"/>
        <v>Khá</v>
      </c>
      <c r="H60" s="265"/>
    </row>
    <row r="61" spans="1:8" x14ac:dyDescent="0.25">
      <c r="A61" s="146">
        <v>48</v>
      </c>
      <c r="B61" s="146">
        <v>25</v>
      </c>
      <c r="C61" s="79" t="s">
        <v>3305</v>
      </c>
      <c r="D61" s="263" t="s">
        <v>50</v>
      </c>
      <c r="E61" s="79" t="s">
        <v>21</v>
      </c>
      <c r="F61" s="264">
        <v>60</v>
      </c>
      <c r="G61" s="264" t="str">
        <f t="shared" si="0"/>
        <v>Trung bình</v>
      </c>
      <c r="H61" s="22" t="s">
        <v>5441</v>
      </c>
    </row>
    <row r="62" spans="1:8" x14ac:dyDescent="0.25">
      <c r="A62" s="146">
        <v>49</v>
      </c>
      <c r="B62" s="146">
        <v>26</v>
      </c>
      <c r="C62" s="79" t="s">
        <v>3306</v>
      </c>
      <c r="D62" s="263" t="s">
        <v>2162</v>
      </c>
      <c r="E62" s="79" t="s">
        <v>21</v>
      </c>
      <c r="F62" s="264">
        <v>70</v>
      </c>
      <c r="G62" s="264" t="str">
        <f t="shared" si="0"/>
        <v>Khá</v>
      </c>
      <c r="H62" s="265"/>
    </row>
    <row r="63" spans="1:8" x14ac:dyDescent="0.25">
      <c r="A63" s="146">
        <v>50</v>
      </c>
      <c r="B63" s="146">
        <v>27</v>
      </c>
      <c r="C63" s="79" t="s">
        <v>3307</v>
      </c>
      <c r="D63" s="263" t="s">
        <v>575</v>
      </c>
      <c r="E63" s="79" t="s">
        <v>84</v>
      </c>
      <c r="F63" s="264">
        <v>68</v>
      </c>
      <c r="G63" s="264" t="str">
        <f t="shared" si="0"/>
        <v>Khá</v>
      </c>
      <c r="H63" s="146" t="s">
        <v>5439</v>
      </c>
    </row>
    <row r="64" spans="1:8" x14ac:dyDescent="0.25">
      <c r="A64" s="146">
        <v>51</v>
      </c>
      <c r="B64" s="146">
        <v>28</v>
      </c>
      <c r="C64" s="79" t="s">
        <v>3308</v>
      </c>
      <c r="D64" s="263" t="s">
        <v>2275</v>
      </c>
      <c r="E64" s="79" t="s">
        <v>404</v>
      </c>
      <c r="F64" s="264">
        <v>65</v>
      </c>
      <c r="G64" s="264" t="str">
        <f t="shared" si="0"/>
        <v>Khá</v>
      </c>
      <c r="H64" s="146" t="s">
        <v>5439</v>
      </c>
    </row>
    <row r="65" spans="1:8" x14ac:dyDescent="0.25">
      <c r="A65" s="146">
        <v>52</v>
      </c>
      <c r="B65" s="146">
        <v>29</v>
      </c>
      <c r="C65" s="79" t="s">
        <v>3309</v>
      </c>
      <c r="D65" s="263" t="s">
        <v>110</v>
      </c>
      <c r="E65" s="79" t="s">
        <v>8</v>
      </c>
      <c r="F65" s="264">
        <v>75</v>
      </c>
      <c r="G65" s="264" t="str">
        <f t="shared" si="0"/>
        <v>Khá</v>
      </c>
      <c r="H65" s="265"/>
    </row>
    <row r="66" spans="1:8" x14ac:dyDescent="0.25">
      <c r="A66" s="146">
        <v>53</v>
      </c>
      <c r="B66" s="146">
        <v>30</v>
      </c>
      <c r="C66" s="79" t="s">
        <v>3310</v>
      </c>
      <c r="D66" s="263" t="s">
        <v>183</v>
      </c>
      <c r="E66" s="79" t="s">
        <v>8</v>
      </c>
      <c r="F66" s="264">
        <v>75</v>
      </c>
      <c r="G66" s="264" t="str">
        <f t="shared" si="0"/>
        <v>Khá</v>
      </c>
      <c r="H66" s="265"/>
    </row>
    <row r="67" spans="1:8" x14ac:dyDescent="0.25">
      <c r="A67" s="146">
        <v>54</v>
      </c>
      <c r="B67" s="146">
        <v>31</v>
      </c>
      <c r="C67" s="79" t="s">
        <v>3311</v>
      </c>
      <c r="D67" s="263" t="s">
        <v>1469</v>
      </c>
      <c r="E67" s="79" t="s">
        <v>8</v>
      </c>
      <c r="F67" s="264">
        <v>73</v>
      </c>
      <c r="G67" s="264" t="str">
        <f t="shared" si="0"/>
        <v>Khá</v>
      </c>
      <c r="H67" s="265"/>
    </row>
    <row r="68" spans="1:8" x14ac:dyDescent="0.25">
      <c r="A68" s="146">
        <v>55</v>
      </c>
      <c r="B68" s="146">
        <v>32</v>
      </c>
      <c r="C68" s="79" t="s">
        <v>3312</v>
      </c>
      <c r="D68" s="263" t="s">
        <v>2169</v>
      </c>
      <c r="E68" s="79" t="s">
        <v>8</v>
      </c>
      <c r="F68" s="264">
        <v>94</v>
      </c>
      <c r="G68" s="264" t="str">
        <f t="shared" si="0"/>
        <v>Xuất sắc</v>
      </c>
      <c r="H68" s="265"/>
    </row>
    <row r="69" spans="1:8" x14ac:dyDescent="0.25">
      <c r="A69" s="146">
        <v>56</v>
      </c>
      <c r="B69" s="146">
        <v>33</v>
      </c>
      <c r="C69" s="79" t="s">
        <v>3346</v>
      </c>
      <c r="D69" s="263" t="s">
        <v>211</v>
      </c>
      <c r="E69" s="79" t="s">
        <v>296</v>
      </c>
      <c r="F69" s="264">
        <v>85</v>
      </c>
      <c r="G69" s="264" t="str">
        <f t="shared" si="0"/>
        <v>Tốt</v>
      </c>
      <c r="H69" s="265"/>
    </row>
    <row r="70" spans="1:8" x14ac:dyDescent="0.25">
      <c r="A70" s="146">
        <v>57</v>
      </c>
      <c r="B70" s="146">
        <v>34</v>
      </c>
      <c r="C70" s="79" t="s">
        <v>3313</v>
      </c>
      <c r="D70" s="263" t="s">
        <v>2607</v>
      </c>
      <c r="E70" s="79" t="s">
        <v>201</v>
      </c>
      <c r="F70" s="264">
        <v>65</v>
      </c>
      <c r="G70" s="264" t="str">
        <f t="shared" si="0"/>
        <v>Khá</v>
      </c>
      <c r="H70" s="146" t="s">
        <v>5439</v>
      </c>
    </row>
    <row r="71" spans="1:8" x14ac:dyDescent="0.25">
      <c r="A71" s="146">
        <v>58</v>
      </c>
      <c r="B71" s="146">
        <v>35</v>
      </c>
      <c r="C71" s="79" t="s">
        <v>3314</v>
      </c>
      <c r="D71" s="263" t="s">
        <v>1507</v>
      </c>
      <c r="E71" s="79" t="s">
        <v>170</v>
      </c>
      <c r="F71" s="264">
        <v>74</v>
      </c>
      <c r="G71" s="264" t="str">
        <f t="shared" si="0"/>
        <v>Khá</v>
      </c>
      <c r="H71" s="265"/>
    </row>
    <row r="72" spans="1:8" x14ac:dyDescent="0.25">
      <c r="A72" s="146">
        <v>59</v>
      </c>
      <c r="B72" s="146">
        <v>36</v>
      </c>
      <c r="C72" s="79" t="s">
        <v>3315</v>
      </c>
      <c r="D72" s="263" t="s">
        <v>220</v>
      </c>
      <c r="E72" s="79" t="s">
        <v>26</v>
      </c>
      <c r="F72" s="264">
        <v>70</v>
      </c>
      <c r="G72" s="264" t="str">
        <f t="shared" si="0"/>
        <v>Khá</v>
      </c>
      <c r="H72" s="265"/>
    </row>
    <row r="73" spans="1:8" x14ac:dyDescent="0.25">
      <c r="A73" s="146">
        <v>60</v>
      </c>
      <c r="B73" s="146">
        <v>37</v>
      </c>
      <c r="C73" s="79" t="s">
        <v>3316</v>
      </c>
      <c r="D73" s="263" t="s">
        <v>143</v>
      </c>
      <c r="E73" s="79" t="s">
        <v>26</v>
      </c>
      <c r="F73" s="264">
        <v>78</v>
      </c>
      <c r="G73" s="264" t="str">
        <f t="shared" si="0"/>
        <v>Khá</v>
      </c>
      <c r="H73" s="265"/>
    </row>
    <row r="74" spans="1:8" x14ac:dyDescent="0.25">
      <c r="A74" s="146">
        <v>61</v>
      </c>
      <c r="B74" s="146">
        <v>38</v>
      </c>
      <c r="C74" s="79" t="s">
        <v>3317</v>
      </c>
      <c r="D74" s="263" t="s">
        <v>129</v>
      </c>
      <c r="E74" s="79" t="s">
        <v>26</v>
      </c>
      <c r="F74" s="264">
        <v>78</v>
      </c>
      <c r="G74" s="264" t="str">
        <f t="shared" si="0"/>
        <v>Khá</v>
      </c>
      <c r="H74" s="265"/>
    </row>
    <row r="75" spans="1:8" x14ac:dyDescent="0.25">
      <c r="A75" s="146">
        <v>62</v>
      </c>
      <c r="B75" s="146">
        <v>39</v>
      </c>
      <c r="C75" s="79" t="s">
        <v>3318</v>
      </c>
      <c r="D75" s="263" t="s">
        <v>2662</v>
      </c>
      <c r="E75" s="79" t="s">
        <v>212</v>
      </c>
      <c r="F75" s="264">
        <v>75</v>
      </c>
      <c r="G75" s="264" t="str">
        <f t="shared" si="0"/>
        <v>Khá</v>
      </c>
      <c r="H75" s="265"/>
    </row>
    <row r="76" spans="1:8" x14ac:dyDescent="0.25">
      <c r="A76" s="146">
        <v>63</v>
      </c>
      <c r="B76" s="146">
        <v>40</v>
      </c>
      <c r="C76" s="79" t="s">
        <v>3319</v>
      </c>
      <c r="D76" s="263" t="s">
        <v>18</v>
      </c>
      <c r="E76" s="79" t="s">
        <v>9</v>
      </c>
      <c r="F76" s="264">
        <v>75</v>
      </c>
      <c r="G76" s="264" t="str">
        <f t="shared" si="0"/>
        <v>Khá</v>
      </c>
      <c r="H76" s="265"/>
    </row>
    <row r="77" spans="1:8" x14ac:dyDescent="0.25">
      <c r="A77" s="146">
        <v>64</v>
      </c>
      <c r="B77" s="146">
        <v>41</v>
      </c>
      <c r="C77" s="267" t="s">
        <v>3320</v>
      </c>
      <c r="D77" s="268" t="s">
        <v>457</v>
      </c>
      <c r="E77" s="267" t="s">
        <v>3321</v>
      </c>
      <c r="F77" s="269">
        <v>77</v>
      </c>
      <c r="G77" s="264" t="str">
        <f t="shared" si="0"/>
        <v>Khá</v>
      </c>
      <c r="H77" s="270"/>
    </row>
    <row r="78" spans="1:8" x14ac:dyDescent="0.25">
      <c r="A78" s="146">
        <v>65</v>
      </c>
      <c r="B78" s="146">
        <v>42</v>
      </c>
      <c r="C78" s="79" t="s">
        <v>3322</v>
      </c>
      <c r="D78" s="263" t="s">
        <v>3323</v>
      </c>
      <c r="E78" s="79" t="s">
        <v>1819</v>
      </c>
      <c r="F78" s="264">
        <v>75</v>
      </c>
      <c r="G78" s="264" t="str">
        <f t="shared" si="0"/>
        <v>Khá</v>
      </c>
      <c r="H78" s="265"/>
    </row>
    <row r="79" spans="1:8" x14ac:dyDescent="0.25">
      <c r="A79" s="146">
        <v>66</v>
      </c>
      <c r="B79" s="146">
        <v>43</v>
      </c>
      <c r="C79" s="271" t="s">
        <v>3324</v>
      </c>
      <c r="D79" s="272" t="s">
        <v>210</v>
      </c>
      <c r="E79" s="271" t="s">
        <v>11</v>
      </c>
      <c r="F79" s="273">
        <v>80</v>
      </c>
      <c r="G79" s="264" t="str">
        <f t="shared" si="0"/>
        <v>Tốt</v>
      </c>
      <c r="H79" s="274"/>
    </row>
    <row r="80" spans="1:8" x14ac:dyDescent="0.25">
      <c r="A80" s="146">
        <v>67</v>
      </c>
      <c r="B80" s="146">
        <v>44</v>
      </c>
      <c r="C80" s="79" t="s">
        <v>3325</v>
      </c>
      <c r="D80" s="263" t="s">
        <v>309</v>
      </c>
      <c r="E80" s="79" t="s">
        <v>62</v>
      </c>
      <c r="F80" s="264">
        <v>60</v>
      </c>
      <c r="G80" s="264" t="str">
        <f t="shared" si="0"/>
        <v>Trung bình</v>
      </c>
      <c r="H80" s="146" t="s">
        <v>5439</v>
      </c>
    </row>
    <row r="81" spans="1:8" x14ac:dyDescent="0.25">
      <c r="A81" s="146">
        <v>68</v>
      </c>
      <c r="B81" s="146">
        <v>45</v>
      </c>
      <c r="C81" s="79" t="s">
        <v>3326</v>
      </c>
      <c r="D81" s="263" t="s">
        <v>550</v>
      </c>
      <c r="E81" s="79" t="s">
        <v>2738</v>
      </c>
      <c r="F81" s="264">
        <v>80</v>
      </c>
      <c r="G81" s="264" t="str">
        <f t="shared" si="0"/>
        <v>Tốt</v>
      </c>
      <c r="H81" s="265"/>
    </row>
    <row r="82" spans="1:8" x14ac:dyDescent="0.25">
      <c r="A82" s="146">
        <v>69</v>
      </c>
      <c r="B82" s="146">
        <v>46</v>
      </c>
      <c r="C82" s="79" t="s">
        <v>3327</v>
      </c>
      <c r="D82" s="263" t="s">
        <v>3328</v>
      </c>
      <c r="E82" s="79" t="s">
        <v>17</v>
      </c>
      <c r="F82" s="264">
        <v>100</v>
      </c>
      <c r="G82" s="264" t="str">
        <f t="shared" si="0"/>
        <v>Xuất sắc</v>
      </c>
      <c r="H82" s="265"/>
    </row>
    <row r="83" spans="1:8" x14ac:dyDescent="0.25">
      <c r="A83" s="146">
        <v>70</v>
      </c>
      <c r="B83" s="146">
        <v>47</v>
      </c>
      <c r="C83" s="275" t="s">
        <v>3329</v>
      </c>
      <c r="D83" s="276" t="s">
        <v>188</v>
      </c>
      <c r="E83" s="275" t="s">
        <v>17</v>
      </c>
      <c r="F83" s="264">
        <v>50</v>
      </c>
      <c r="G83" s="264" t="str">
        <f t="shared" si="0"/>
        <v>Trung bình</v>
      </c>
      <c r="H83" s="146" t="s">
        <v>5439</v>
      </c>
    </row>
    <row r="84" spans="1:8" x14ac:dyDescent="0.25">
      <c r="A84" s="146">
        <v>71</v>
      </c>
      <c r="B84" s="146">
        <v>48</v>
      </c>
      <c r="C84" s="79" t="s">
        <v>3330</v>
      </c>
      <c r="D84" s="263" t="s">
        <v>224</v>
      </c>
      <c r="E84" s="79" t="s">
        <v>64</v>
      </c>
      <c r="F84" s="264">
        <v>75</v>
      </c>
      <c r="G84" s="264" t="str">
        <f t="shared" si="0"/>
        <v>Khá</v>
      </c>
      <c r="H84" s="265"/>
    </row>
    <row r="85" spans="1:8" x14ac:dyDescent="0.25">
      <c r="A85" s="146">
        <v>72</v>
      </c>
      <c r="B85" s="146">
        <v>49</v>
      </c>
      <c r="C85" s="79" t="s">
        <v>3331</v>
      </c>
      <c r="D85" s="263" t="s">
        <v>183</v>
      </c>
      <c r="E85" s="79" t="s">
        <v>64</v>
      </c>
      <c r="F85" s="264">
        <v>85</v>
      </c>
      <c r="G85" s="264" t="str">
        <f t="shared" si="0"/>
        <v>Tốt</v>
      </c>
      <c r="H85" s="265"/>
    </row>
    <row r="86" spans="1:8" x14ac:dyDescent="0.25">
      <c r="A86" s="146">
        <v>73</v>
      </c>
      <c r="B86" s="146">
        <v>50</v>
      </c>
      <c r="C86" s="79" t="s">
        <v>3332</v>
      </c>
      <c r="D86" s="263" t="s">
        <v>76</v>
      </c>
      <c r="E86" s="79" t="s">
        <v>64</v>
      </c>
      <c r="F86" s="264">
        <v>70</v>
      </c>
      <c r="G86" s="264" t="str">
        <f t="shared" si="0"/>
        <v>Khá</v>
      </c>
      <c r="H86" s="265"/>
    </row>
    <row r="87" spans="1:8" x14ac:dyDescent="0.25">
      <c r="A87" s="146">
        <v>74</v>
      </c>
      <c r="B87" s="146">
        <v>51</v>
      </c>
      <c r="C87" s="79" t="s">
        <v>3333</v>
      </c>
      <c r="D87" s="263" t="s">
        <v>3334</v>
      </c>
      <c r="E87" s="79" t="s">
        <v>64</v>
      </c>
      <c r="F87" s="264">
        <v>75</v>
      </c>
      <c r="G87" s="264" t="str">
        <f t="shared" si="0"/>
        <v>Khá</v>
      </c>
      <c r="H87" s="265"/>
    </row>
    <row r="88" spans="1:8" x14ac:dyDescent="0.25">
      <c r="A88" s="146">
        <v>75</v>
      </c>
      <c r="B88" s="146">
        <v>52</v>
      </c>
      <c r="C88" s="79" t="s">
        <v>3335</v>
      </c>
      <c r="D88" s="263" t="s">
        <v>121</v>
      </c>
      <c r="E88" s="79" t="s">
        <v>66</v>
      </c>
      <c r="F88" s="264">
        <v>70</v>
      </c>
      <c r="G88" s="264" t="str">
        <f t="shared" si="0"/>
        <v>Khá</v>
      </c>
      <c r="H88" s="265"/>
    </row>
    <row r="89" spans="1:8" x14ac:dyDescent="0.25">
      <c r="A89" s="146">
        <v>76</v>
      </c>
      <c r="B89" s="146">
        <v>53</v>
      </c>
      <c r="C89" s="79" t="s">
        <v>3336</v>
      </c>
      <c r="D89" s="263" t="s">
        <v>175</v>
      </c>
      <c r="E89" s="79" t="s">
        <v>1642</v>
      </c>
      <c r="F89" s="264">
        <v>75</v>
      </c>
      <c r="G89" s="264" t="str">
        <f t="shared" si="0"/>
        <v>Khá</v>
      </c>
      <c r="H89" s="265"/>
    </row>
    <row r="90" spans="1:8" x14ac:dyDescent="0.25">
      <c r="A90" s="146">
        <v>77</v>
      </c>
      <c r="B90" s="146">
        <v>54</v>
      </c>
      <c r="C90" s="79" t="s">
        <v>3337</v>
      </c>
      <c r="D90" s="263" t="s">
        <v>3338</v>
      </c>
      <c r="E90" s="79" t="s">
        <v>393</v>
      </c>
      <c r="F90" s="264">
        <v>80</v>
      </c>
      <c r="G90" s="264" t="str">
        <f t="shared" si="0"/>
        <v>Tốt</v>
      </c>
      <c r="H90" s="265"/>
    </row>
    <row r="91" spans="1:8" x14ac:dyDescent="0.25">
      <c r="A91" s="146">
        <v>78</v>
      </c>
      <c r="B91" s="146">
        <v>55</v>
      </c>
      <c r="C91" s="79" t="s">
        <v>3339</v>
      </c>
      <c r="D91" s="263" t="s">
        <v>2313</v>
      </c>
      <c r="E91" s="79" t="s">
        <v>140</v>
      </c>
      <c r="F91" s="264">
        <v>50</v>
      </c>
      <c r="G91" s="264" t="str">
        <f t="shared" si="0"/>
        <v>Trung bình</v>
      </c>
      <c r="H91" s="146" t="s">
        <v>5439</v>
      </c>
    </row>
    <row r="92" spans="1:8" x14ac:dyDescent="0.25">
      <c r="A92" s="146">
        <v>79</v>
      </c>
      <c r="B92" s="146">
        <v>56</v>
      </c>
      <c r="C92" s="79" t="s">
        <v>3340</v>
      </c>
      <c r="D92" s="263" t="s">
        <v>3341</v>
      </c>
      <c r="E92" s="79" t="s">
        <v>3200</v>
      </c>
      <c r="F92" s="264">
        <v>75</v>
      </c>
      <c r="G92" s="264" t="str">
        <f t="shared" si="0"/>
        <v>Khá</v>
      </c>
      <c r="H92" s="265"/>
    </row>
    <row r="93" spans="1:8" x14ac:dyDescent="0.25">
      <c r="A93" s="146">
        <v>80</v>
      </c>
      <c r="B93" s="146">
        <v>57</v>
      </c>
      <c r="C93" s="79" t="s">
        <v>3342</v>
      </c>
      <c r="D93" s="263" t="s">
        <v>18</v>
      </c>
      <c r="E93" s="79" t="s">
        <v>186</v>
      </c>
      <c r="F93" s="264">
        <v>76</v>
      </c>
      <c r="G93" s="264" t="str">
        <f t="shared" si="0"/>
        <v>Khá</v>
      </c>
      <c r="H93" s="265"/>
    </row>
    <row r="94" spans="1:8" x14ac:dyDescent="0.25">
      <c r="A94" s="146">
        <v>81</v>
      </c>
      <c r="B94" s="146">
        <v>58</v>
      </c>
      <c r="C94" s="79" t="s">
        <v>3343</v>
      </c>
      <c r="D94" s="263" t="s">
        <v>167</v>
      </c>
      <c r="E94" s="79" t="s">
        <v>24</v>
      </c>
      <c r="F94" s="264">
        <v>67</v>
      </c>
      <c r="G94" s="264" t="str">
        <f t="shared" si="0"/>
        <v>Khá</v>
      </c>
      <c r="H94" s="146" t="s">
        <v>5439</v>
      </c>
    </row>
    <row r="95" spans="1:8" x14ac:dyDescent="0.25">
      <c r="A95" s="146">
        <v>82</v>
      </c>
      <c r="B95" s="146">
        <v>59</v>
      </c>
      <c r="C95" s="79" t="s">
        <v>3344</v>
      </c>
      <c r="D95" s="263" t="s">
        <v>3345</v>
      </c>
      <c r="E95" s="79" t="s">
        <v>250</v>
      </c>
      <c r="F95" s="264">
        <v>70</v>
      </c>
      <c r="G95" s="264" t="str">
        <f t="shared" si="0"/>
        <v>Khá</v>
      </c>
      <c r="H95" s="146" t="s">
        <v>5439</v>
      </c>
    </row>
    <row r="96" spans="1:8" x14ac:dyDescent="0.25">
      <c r="A96" s="78"/>
      <c r="B96" s="78"/>
      <c r="C96" s="26"/>
      <c r="D96" s="277"/>
      <c r="E96" s="26"/>
      <c r="F96" s="78"/>
      <c r="G96" s="78"/>
      <c r="H96" s="78"/>
    </row>
    <row r="97" spans="1:8" x14ac:dyDescent="0.25">
      <c r="A97" s="492" t="s">
        <v>5365</v>
      </c>
      <c r="B97" s="492"/>
      <c r="C97" s="26"/>
      <c r="D97" s="277"/>
      <c r="E97" s="26"/>
      <c r="F97" s="78"/>
      <c r="G97" s="78"/>
      <c r="H97" s="78"/>
    </row>
    <row r="98" spans="1:8" s="26" customFormat="1" ht="21.75" customHeight="1" x14ac:dyDescent="0.25">
      <c r="A98" s="278" t="s">
        <v>117</v>
      </c>
      <c r="B98" s="278" t="s">
        <v>117</v>
      </c>
      <c r="C98" s="206" t="s">
        <v>32</v>
      </c>
      <c r="D98" s="207" t="s">
        <v>33</v>
      </c>
      <c r="E98" s="207" t="s">
        <v>162</v>
      </c>
      <c r="F98" s="206" t="s">
        <v>397</v>
      </c>
      <c r="G98" s="279" t="s">
        <v>4</v>
      </c>
      <c r="H98" s="206" t="s">
        <v>0</v>
      </c>
    </row>
    <row r="99" spans="1:8" s="26" customFormat="1" ht="17.100000000000001" customHeight="1" x14ac:dyDescent="0.25">
      <c r="A99" s="232"/>
      <c r="B99" s="232"/>
      <c r="C99" s="206" t="s">
        <v>5442</v>
      </c>
      <c r="D99" s="213"/>
      <c r="E99" s="213"/>
      <c r="F99" s="209"/>
      <c r="G99" s="280"/>
      <c r="H99" s="232"/>
    </row>
    <row r="100" spans="1:8" s="26" customFormat="1" ht="17.100000000000001" customHeight="1" x14ac:dyDescent="0.25">
      <c r="A100" s="232">
        <v>83</v>
      </c>
      <c r="B100" s="146">
        <v>1</v>
      </c>
      <c r="C100" s="239" t="s">
        <v>3347</v>
      </c>
      <c r="D100" s="261" t="s">
        <v>310</v>
      </c>
      <c r="E100" s="239" t="s">
        <v>34</v>
      </c>
      <c r="F100" s="212">
        <v>90</v>
      </c>
      <c r="G100" s="212" t="str">
        <f>IF(F100&gt;=90,"Xuất sắc",IF(F100&gt;=80,"Tốt",IF(F100&gt;=70,"Khá",IF(F100&gt;=60,"Trung bình","Yếu"))))</f>
        <v>Xuất sắc</v>
      </c>
      <c r="H100" s="146"/>
    </row>
    <row r="101" spans="1:8" s="26" customFormat="1" ht="17.100000000000001" customHeight="1" x14ac:dyDescent="0.25">
      <c r="A101" s="232">
        <v>84</v>
      </c>
      <c r="B101" s="146">
        <v>2</v>
      </c>
      <c r="C101" s="239" t="s">
        <v>3348</v>
      </c>
      <c r="D101" s="261" t="s">
        <v>3349</v>
      </c>
      <c r="E101" s="239" t="s">
        <v>34</v>
      </c>
      <c r="F101" s="212">
        <v>85</v>
      </c>
      <c r="G101" s="212" t="str">
        <f>IF(F101&gt;=90,"Xuất sắc",IF(F101&gt;=80,"Tốt",IF(F101&gt;=70,"Khá",IF(F101&gt;=60,"Trung bình","Yếu"))))</f>
        <v>Tốt</v>
      </c>
      <c r="H101" s="146"/>
    </row>
    <row r="102" spans="1:8" s="26" customFormat="1" ht="17.100000000000001" customHeight="1" x14ac:dyDescent="0.25">
      <c r="A102" s="232">
        <v>85</v>
      </c>
      <c r="B102" s="146">
        <v>3</v>
      </c>
      <c r="C102" s="239" t="s">
        <v>3350</v>
      </c>
      <c r="D102" s="261" t="s">
        <v>3351</v>
      </c>
      <c r="E102" s="239" t="s">
        <v>147</v>
      </c>
      <c r="F102" s="212">
        <v>90</v>
      </c>
      <c r="G102" s="212" t="str">
        <f>IF(F102&gt;=90,"Xuất sắc",IF(F102&gt;=80,"Tốt",IF(F102&gt;=70,"Khá",IF(F102&gt;=60,"Trung bình","Yếu"))))</f>
        <v>Xuất sắc</v>
      </c>
      <c r="H102" s="146"/>
    </row>
    <row r="103" spans="1:8" s="26" customFormat="1" ht="17.100000000000001" customHeight="1" x14ac:dyDescent="0.25">
      <c r="A103" s="232">
        <v>86</v>
      </c>
      <c r="B103" s="146">
        <v>4</v>
      </c>
      <c r="C103" s="239" t="s">
        <v>3352</v>
      </c>
      <c r="D103" s="261" t="s">
        <v>3353</v>
      </c>
      <c r="E103" s="239" t="s">
        <v>252</v>
      </c>
      <c r="F103" s="212">
        <v>91</v>
      </c>
      <c r="G103" s="212" t="str">
        <f>IF(F103&gt;=90,"Xuất sắc",IF(F103&gt;=80,"Tốt",IF(F103&gt;=70,"Khá",IF(F103&gt;=60,"Trung bình","Yếu"))))</f>
        <v>Xuất sắc</v>
      </c>
      <c r="H103" s="146"/>
    </row>
    <row r="104" spans="1:8" s="26" customFormat="1" ht="17.100000000000001" customHeight="1" x14ac:dyDescent="0.25">
      <c r="A104" s="232">
        <v>87</v>
      </c>
      <c r="B104" s="146">
        <v>5</v>
      </c>
      <c r="C104" s="239" t="s">
        <v>3354</v>
      </c>
      <c r="D104" s="261" t="s">
        <v>3355</v>
      </c>
      <c r="E104" s="239" t="s">
        <v>6</v>
      </c>
      <c r="F104" s="212">
        <v>64</v>
      </c>
      <c r="G104" s="212" t="s">
        <v>105</v>
      </c>
      <c r="H104" s="146"/>
    </row>
    <row r="105" spans="1:8" s="26" customFormat="1" ht="17.100000000000001" customHeight="1" x14ac:dyDescent="0.25">
      <c r="A105" s="232">
        <v>88</v>
      </c>
      <c r="B105" s="146">
        <v>6</v>
      </c>
      <c r="C105" s="239" t="s">
        <v>3356</v>
      </c>
      <c r="D105" s="261" t="s">
        <v>3357</v>
      </c>
      <c r="E105" s="239" t="s">
        <v>278</v>
      </c>
      <c r="F105" s="212">
        <v>92</v>
      </c>
      <c r="G105" s="212" t="str">
        <f>IF(F105&gt;=90,"Xuất sắc",IF(F105&gt;=80,"Tốt",IF(F105&gt;=70,"Khá",IF(F105&gt;=60,"Trung bình","Yếu"))))</f>
        <v>Xuất sắc</v>
      </c>
      <c r="H105" s="146"/>
    </row>
    <row r="106" spans="1:8" s="26" customFormat="1" ht="17.100000000000001" customHeight="1" x14ac:dyDescent="0.25">
      <c r="A106" s="232">
        <v>89</v>
      </c>
      <c r="B106" s="146">
        <v>7</v>
      </c>
      <c r="C106" s="239" t="s">
        <v>3358</v>
      </c>
      <c r="D106" s="261" t="s">
        <v>519</v>
      </c>
      <c r="E106" s="239" t="s">
        <v>178</v>
      </c>
      <c r="F106" s="212">
        <v>85</v>
      </c>
      <c r="G106" s="212" t="str">
        <f>IF(F106&gt;=90,"Xuất sắc",IF(F106&gt;=80,"Tốt",IF(F106&gt;=70,"Khá",IF(F106&gt;=60,"Trung bình","Yếu"))))</f>
        <v>Tốt</v>
      </c>
      <c r="H106" s="146"/>
    </row>
    <row r="107" spans="1:8" s="26" customFormat="1" ht="17.100000000000001" customHeight="1" x14ac:dyDescent="0.25">
      <c r="A107" s="232">
        <v>90</v>
      </c>
      <c r="B107" s="146">
        <v>8</v>
      </c>
      <c r="C107" s="239" t="s">
        <v>3359</v>
      </c>
      <c r="D107" s="261" t="s">
        <v>3360</v>
      </c>
      <c r="E107" s="239" t="s">
        <v>209</v>
      </c>
      <c r="F107" s="212">
        <v>81</v>
      </c>
      <c r="G107" s="212" t="str">
        <f>IF(F107&gt;=90,"Xuất sắc",IF(F107&gt;=80,"Tốt",IF(F107&gt;=70,"Khá",IF(F107&gt;=60,"Trung bình","Yếu"))))</f>
        <v>Tốt</v>
      </c>
      <c r="H107" s="146"/>
    </row>
    <row r="108" spans="1:8" s="26" customFormat="1" ht="17.100000000000001" customHeight="1" x14ac:dyDescent="0.25">
      <c r="A108" s="232">
        <v>91</v>
      </c>
      <c r="B108" s="146">
        <v>9</v>
      </c>
      <c r="C108" s="239" t="s">
        <v>3361</v>
      </c>
      <c r="D108" s="261" t="s">
        <v>3362</v>
      </c>
      <c r="E108" s="239" t="s">
        <v>42</v>
      </c>
      <c r="F108" s="212">
        <v>88</v>
      </c>
      <c r="G108" s="212" t="str">
        <f>IF(F108&gt;=90,"Xuất sắc",IF(F108&gt;=80,"Tốt",IF(F108&gt;=70,"Khá",IF(F108&gt;=60,"Trung bình","Yếu"))))</f>
        <v>Tốt</v>
      </c>
      <c r="H108" s="146"/>
    </row>
    <row r="109" spans="1:8" s="26" customFormat="1" ht="17.100000000000001" customHeight="1" x14ac:dyDescent="0.25">
      <c r="A109" s="232">
        <v>92</v>
      </c>
      <c r="B109" s="146">
        <v>10</v>
      </c>
      <c r="C109" s="239" t="s">
        <v>3363</v>
      </c>
      <c r="D109" s="261" t="s">
        <v>3364</v>
      </c>
      <c r="E109" s="239" t="s">
        <v>43</v>
      </c>
      <c r="F109" s="212">
        <v>69</v>
      </c>
      <c r="G109" s="212" t="s">
        <v>72</v>
      </c>
      <c r="H109" s="146"/>
    </row>
    <row r="110" spans="1:8" s="26" customFormat="1" ht="17.100000000000001" customHeight="1" x14ac:dyDescent="0.25">
      <c r="A110" s="232">
        <v>93</v>
      </c>
      <c r="B110" s="146">
        <v>11</v>
      </c>
      <c r="C110" s="239" t="s">
        <v>3365</v>
      </c>
      <c r="D110" s="261" t="s">
        <v>3366</v>
      </c>
      <c r="E110" s="239" t="s">
        <v>104</v>
      </c>
      <c r="F110" s="212">
        <v>94</v>
      </c>
      <c r="G110" s="212" t="str">
        <f>IF(F110&gt;=90,"Xuất sắc",IF(F110&gt;=80,"Tốt",IF(F110&gt;=70,"Khá",IF(F110&gt;=60,"Trung bình","Yếu"))))</f>
        <v>Xuất sắc</v>
      </c>
      <c r="H110" s="146"/>
    </row>
    <row r="111" spans="1:8" s="26" customFormat="1" ht="17.100000000000001" customHeight="1" x14ac:dyDescent="0.25">
      <c r="A111" s="232">
        <v>94</v>
      </c>
      <c r="B111" s="146">
        <v>12</v>
      </c>
      <c r="C111" s="239" t="s">
        <v>3367</v>
      </c>
      <c r="D111" s="261" t="s">
        <v>666</v>
      </c>
      <c r="E111" s="239" t="s">
        <v>15</v>
      </c>
      <c r="F111" s="212">
        <v>93</v>
      </c>
      <c r="G111" s="212" t="str">
        <f t="shared" ref="G111:G128" si="1">IF(F111&gt;=90,"Xuất sắc",IF(F111&gt;=80,"Tốt",IF(F111&gt;=70,"Khá",IF(F111&gt;=60,"Trung bình","Yếu"))))</f>
        <v>Xuất sắc</v>
      </c>
      <c r="H111" s="146"/>
    </row>
    <row r="112" spans="1:8" s="26" customFormat="1" ht="17.100000000000001" customHeight="1" x14ac:dyDescent="0.25">
      <c r="A112" s="232">
        <v>95</v>
      </c>
      <c r="B112" s="146">
        <v>13</v>
      </c>
      <c r="C112" s="239" t="s">
        <v>3368</v>
      </c>
      <c r="D112" s="261" t="s">
        <v>46</v>
      </c>
      <c r="E112" s="239" t="s">
        <v>49</v>
      </c>
      <c r="F112" s="212">
        <v>77</v>
      </c>
      <c r="G112" s="212" t="str">
        <f t="shared" si="1"/>
        <v>Khá</v>
      </c>
      <c r="H112" s="146"/>
    </row>
    <row r="113" spans="1:8" s="26" customFormat="1" ht="17.100000000000001" customHeight="1" x14ac:dyDescent="0.25">
      <c r="A113" s="232">
        <v>96</v>
      </c>
      <c r="B113" s="146">
        <v>14</v>
      </c>
      <c r="C113" s="239" t="s">
        <v>3369</v>
      </c>
      <c r="D113" s="261" t="s">
        <v>3370</v>
      </c>
      <c r="E113" s="239" t="s">
        <v>507</v>
      </c>
      <c r="F113" s="212">
        <v>94</v>
      </c>
      <c r="G113" s="212" t="str">
        <f t="shared" si="1"/>
        <v>Xuất sắc</v>
      </c>
      <c r="H113" s="146"/>
    </row>
    <row r="114" spans="1:8" s="26" customFormat="1" ht="17.100000000000001" customHeight="1" x14ac:dyDescent="0.25">
      <c r="A114" s="232">
        <v>97</v>
      </c>
      <c r="B114" s="146">
        <v>15</v>
      </c>
      <c r="C114" s="239" t="s">
        <v>3371</v>
      </c>
      <c r="D114" s="261" t="s">
        <v>1684</v>
      </c>
      <c r="E114" s="239" t="s">
        <v>231</v>
      </c>
      <c r="F114" s="212">
        <v>92</v>
      </c>
      <c r="G114" s="212" t="str">
        <f t="shared" si="1"/>
        <v>Xuất sắc</v>
      </c>
      <c r="H114" s="146"/>
    </row>
    <row r="115" spans="1:8" s="26" customFormat="1" ht="17.100000000000001" customHeight="1" x14ac:dyDescent="0.25">
      <c r="A115" s="232">
        <v>98</v>
      </c>
      <c r="B115" s="146">
        <v>16</v>
      </c>
      <c r="C115" s="239" t="s">
        <v>3372</v>
      </c>
      <c r="D115" s="261" t="s">
        <v>1516</v>
      </c>
      <c r="E115" s="239" t="s">
        <v>16</v>
      </c>
      <c r="F115" s="212">
        <v>90</v>
      </c>
      <c r="G115" s="212" t="str">
        <f t="shared" si="1"/>
        <v>Xuất sắc</v>
      </c>
      <c r="H115" s="146"/>
    </row>
    <row r="116" spans="1:8" s="26" customFormat="1" ht="17.100000000000001" customHeight="1" x14ac:dyDescent="0.25">
      <c r="A116" s="232">
        <v>99</v>
      </c>
      <c r="B116" s="146">
        <v>17</v>
      </c>
      <c r="C116" s="239" t="s">
        <v>3373</v>
      </c>
      <c r="D116" s="261" t="s">
        <v>241</v>
      </c>
      <c r="E116" s="239" t="s">
        <v>3374</v>
      </c>
      <c r="F116" s="212">
        <v>88</v>
      </c>
      <c r="G116" s="212" t="str">
        <f t="shared" si="1"/>
        <v>Tốt</v>
      </c>
      <c r="H116" s="146"/>
    </row>
    <row r="117" spans="1:8" s="26" customFormat="1" ht="17.100000000000001" customHeight="1" x14ac:dyDescent="0.25">
      <c r="A117" s="232">
        <v>100</v>
      </c>
      <c r="B117" s="146">
        <v>18</v>
      </c>
      <c r="C117" s="239" t="s">
        <v>3375</v>
      </c>
      <c r="D117" s="261" t="s">
        <v>3376</v>
      </c>
      <c r="E117" s="239" t="s">
        <v>8</v>
      </c>
      <c r="F117" s="212">
        <v>90</v>
      </c>
      <c r="G117" s="212" t="str">
        <f t="shared" si="1"/>
        <v>Xuất sắc</v>
      </c>
      <c r="H117" s="146"/>
    </row>
    <row r="118" spans="1:8" s="26" customFormat="1" ht="17.100000000000001" customHeight="1" x14ac:dyDescent="0.25">
      <c r="A118" s="232">
        <v>101</v>
      </c>
      <c r="B118" s="146">
        <v>19</v>
      </c>
      <c r="C118" s="239" t="s">
        <v>3377</v>
      </c>
      <c r="D118" s="261" t="s">
        <v>450</v>
      </c>
      <c r="E118" s="239" t="s">
        <v>8</v>
      </c>
      <c r="F118" s="212">
        <v>76</v>
      </c>
      <c r="G118" s="212" t="str">
        <f t="shared" si="1"/>
        <v>Khá</v>
      </c>
      <c r="H118" s="146"/>
    </row>
    <row r="119" spans="1:8" s="26" customFormat="1" ht="17.100000000000001" customHeight="1" x14ac:dyDescent="0.25">
      <c r="A119" s="232">
        <v>102</v>
      </c>
      <c r="B119" s="146">
        <v>20</v>
      </c>
      <c r="C119" s="239" t="s">
        <v>3378</v>
      </c>
      <c r="D119" s="261" t="s">
        <v>126</v>
      </c>
      <c r="E119" s="239" t="s">
        <v>86</v>
      </c>
      <c r="F119" s="212">
        <v>93</v>
      </c>
      <c r="G119" s="212" t="str">
        <f t="shared" si="1"/>
        <v>Xuất sắc</v>
      </c>
      <c r="H119" s="146"/>
    </row>
    <row r="120" spans="1:8" s="26" customFormat="1" ht="17.100000000000001" customHeight="1" x14ac:dyDescent="0.25">
      <c r="A120" s="232">
        <v>103</v>
      </c>
      <c r="B120" s="146">
        <v>21</v>
      </c>
      <c r="C120" s="239" t="s">
        <v>3379</v>
      </c>
      <c r="D120" s="261" t="s">
        <v>3380</v>
      </c>
      <c r="E120" s="239" t="s">
        <v>299</v>
      </c>
      <c r="F120" s="212">
        <v>61</v>
      </c>
      <c r="G120" s="212" t="str">
        <f t="shared" si="1"/>
        <v>Trung bình</v>
      </c>
      <c r="H120" s="146" t="s">
        <v>5441</v>
      </c>
    </row>
    <row r="121" spans="1:8" s="26" customFormat="1" ht="17.100000000000001" customHeight="1" x14ac:dyDescent="0.25">
      <c r="A121" s="232">
        <v>104</v>
      </c>
      <c r="B121" s="146">
        <v>22</v>
      </c>
      <c r="C121" s="239" t="s">
        <v>3381</v>
      </c>
      <c r="D121" s="261" t="s">
        <v>44</v>
      </c>
      <c r="E121" s="239" t="s">
        <v>201</v>
      </c>
      <c r="F121" s="212">
        <v>61</v>
      </c>
      <c r="G121" s="212" t="str">
        <f t="shared" si="1"/>
        <v>Trung bình</v>
      </c>
      <c r="H121" s="146" t="s">
        <v>5434</v>
      </c>
    </row>
    <row r="122" spans="1:8" s="26" customFormat="1" ht="17.100000000000001" customHeight="1" x14ac:dyDescent="0.25">
      <c r="A122" s="232">
        <v>105</v>
      </c>
      <c r="B122" s="146">
        <v>23</v>
      </c>
      <c r="C122" s="239" t="s">
        <v>3382</v>
      </c>
      <c r="D122" s="261" t="s">
        <v>308</v>
      </c>
      <c r="E122" s="239" t="s">
        <v>201</v>
      </c>
      <c r="F122" s="212">
        <v>64</v>
      </c>
      <c r="G122" s="212" t="str">
        <f t="shared" si="1"/>
        <v>Trung bình</v>
      </c>
      <c r="H122" s="146"/>
    </row>
    <row r="123" spans="1:8" s="26" customFormat="1" ht="17.100000000000001" customHeight="1" x14ac:dyDescent="0.25">
      <c r="A123" s="232">
        <v>106</v>
      </c>
      <c r="B123" s="146">
        <v>24</v>
      </c>
      <c r="C123" s="239" t="s">
        <v>3383</v>
      </c>
      <c r="D123" s="261" t="s">
        <v>13</v>
      </c>
      <c r="E123" s="239" t="s">
        <v>182</v>
      </c>
      <c r="F123" s="212">
        <v>88</v>
      </c>
      <c r="G123" s="212" t="str">
        <f t="shared" si="1"/>
        <v>Tốt</v>
      </c>
      <c r="H123" s="146"/>
    </row>
    <row r="124" spans="1:8" s="26" customFormat="1" ht="17.100000000000001" customHeight="1" x14ac:dyDescent="0.25">
      <c r="A124" s="232">
        <v>107</v>
      </c>
      <c r="B124" s="146">
        <v>25</v>
      </c>
      <c r="C124" s="239" t="s">
        <v>3384</v>
      </c>
      <c r="D124" s="261" t="s">
        <v>340</v>
      </c>
      <c r="E124" s="239" t="s">
        <v>526</v>
      </c>
      <c r="F124" s="212">
        <v>86</v>
      </c>
      <c r="G124" s="212" t="str">
        <f t="shared" si="1"/>
        <v>Tốt</v>
      </c>
      <c r="H124" s="146"/>
    </row>
    <row r="125" spans="1:8" s="26" customFormat="1" ht="17.100000000000001" customHeight="1" x14ac:dyDescent="0.25">
      <c r="A125" s="232">
        <v>108</v>
      </c>
      <c r="B125" s="146">
        <v>26</v>
      </c>
      <c r="C125" s="239" t="s">
        <v>3385</v>
      </c>
      <c r="D125" s="261" t="s">
        <v>3386</v>
      </c>
      <c r="E125" s="239" t="s">
        <v>212</v>
      </c>
      <c r="F125" s="212">
        <v>80</v>
      </c>
      <c r="G125" s="212" t="str">
        <f t="shared" si="1"/>
        <v>Tốt</v>
      </c>
      <c r="H125" s="146"/>
    </row>
    <row r="126" spans="1:8" s="26" customFormat="1" ht="17.100000000000001" customHeight="1" x14ac:dyDescent="0.25">
      <c r="A126" s="232">
        <v>109</v>
      </c>
      <c r="B126" s="146">
        <v>27</v>
      </c>
      <c r="C126" s="239" t="s">
        <v>3387</v>
      </c>
      <c r="D126" s="261" t="s">
        <v>3388</v>
      </c>
      <c r="E126" s="239" t="s">
        <v>212</v>
      </c>
      <c r="F126" s="212">
        <v>71</v>
      </c>
      <c r="G126" s="212" t="str">
        <f t="shared" si="1"/>
        <v>Khá</v>
      </c>
      <c r="H126" s="146"/>
    </row>
    <row r="127" spans="1:8" s="26" customFormat="1" ht="17.100000000000001" customHeight="1" x14ac:dyDescent="0.25">
      <c r="A127" s="232">
        <v>110</v>
      </c>
      <c r="B127" s="146">
        <v>28</v>
      </c>
      <c r="C127" s="239" t="s">
        <v>3389</v>
      </c>
      <c r="D127" s="261" t="s">
        <v>3390</v>
      </c>
      <c r="E127" s="239" t="s">
        <v>11</v>
      </c>
      <c r="F127" s="212">
        <v>96</v>
      </c>
      <c r="G127" s="212" t="str">
        <f t="shared" si="1"/>
        <v>Xuất sắc</v>
      </c>
      <c r="H127" s="146"/>
    </row>
    <row r="128" spans="1:8" s="26" customFormat="1" ht="17.100000000000001" customHeight="1" x14ac:dyDescent="0.25">
      <c r="A128" s="232">
        <v>111</v>
      </c>
      <c r="B128" s="146">
        <v>29</v>
      </c>
      <c r="C128" s="239" t="s">
        <v>3391</v>
      </c>
      <c r="D128" s="261" t="s">
        <v>181</v>
      </c>
      <c r="E128" s="239" t="s">
        <v>133</v>
      </c>
      <c r="F128" s="212">
        <v>80</v>
      </c>
      <c r="G128" s="212" t="str">
        <f t="shared" si="1"/>
        <v>Tốt</v>
      </c>
      <c r="H128" s="146"/>
    </row>
    <row r="129" spans="1:8" s="26" customFormat="1" ht="17.100000000000001" customHeight="1" x14ac:dyDescent="0.25">
      <c r="A129" s="232">
        <v>112</v>
      </c>
      <c r="B129" s="146">
        <v>30</v>
      </c>
      <c r="C129" s="239" t="s">
        <v>3392</v>
      </c>
      <c r="D129" s="261" t="s">
        <v>347</v>
      </c>
      <c r="E129" s="239" t="s">
        <v>90</v>
      </c>
      <c r="F129" s="212">
        <v>0</v>
      </c>
      <c r="G129" s="212" t="s">
        <v>395</v>
      </c>
      <c r="H129" s="311" t="s">
        <v>2219</v>
      </c>
    </row>
    <row r="130" spans="1:8" s="26" customFormat="1" ht="17.100000000000001" customHeight="1" x14ac:dyDescent="0.25">
      <c r="A130" s="232">
        <v>113</v>
      </c>
      <c r="B130" s="146">
        <v>31</v>
      </c>
      <c r="C130" s="239" t="s">
        <v>3393</v>
      </c>
      <c r="D130" s="261" t="s">
        <v>82</v>
      </c>
      <c r="E130" s="239" t="s">
        <v>203</v>
      </c>
      <c r="F130" s="212">
        <v>88</v>
      </c>
      <c r="G130" s="212" t="str">
        <f t="shared" ref="G130:G140" si="2">IF(F130&gt;=90,"Xuất sắc",IF(F130&gt;=80,"Tốt",IF(F130&gt;=70,"Khá",IF(F130&gt;=60,"Trung bình","Yếu"))))</f>
        <v>Tốt</v>
      </c>
      <c r="H130" s="146"/>
    </row>
    <row r="131" spans="1:8" s="26" customFormat="1" ht="17.100000000000001" customHeight="1" x14ac:dyDescent="0.25">
      <c r="A131" s="232">
        <v>114</v>
      </c>
      <c r="B131" s="146">
        <v>32</v>
      </c>
      <c r="C131" s="239" t="s">
        <v>3394</v>
      </c>
      <c r="D131" s="261" t="s">
        <v>3395</v>
      </c>
      <c r="E131" s="239" t="s">
        <v>64</v>
      </c>
      <c r="F131" s="212">
        <v>83</v>
      </c>
      <c r="G131" s="212" t="str">
        <f t="shared" si="2"/>
        <v>Tốt</v>
      </c>
      <c r="H131" s="146"/>
    </row>
    <row r="132" spans="1:8" s="26" customFormat="1" ht="17.100000000000001" customHeight="1" x14ac:dyDescent="0.25">
      <c r="A132" s="232">
        <v>115</v>
      </c>
      <c r="B132" s="146">
        <v>33</v>
      </c>
      <c r="C132" s="239" t="s">
        <v>3396</v>
      </c>
      <c r="D132" s="261" t="s">
        <v>3397</v>
      </c>
      <c r="E132" s="239" t="s">
        <v>64</v>
      </c>
      <c r="F132" s="212">
        <v>82</v>
      </c>
      <c r="G132" s="212" t="str">
        <f t="shared" si="2"/>
        <v>Tốt</v>
      </c>
      <c r="H132" s="146"/>
    </row>
    <row r="133" spans="1:8" s="26" customFormat="1" ht="17.100000000000001" customHeight="1" x14ac:dyDescent="0.25">
      <c r="A133" s="232">
        <v>116</v>
      </c>
      <c r="B133" s="146">
        <v>34</v>
      </c>
      <c r="C133" s="239" t="s">
        <v>3398</v>
      </c>
      <c r="D133" s="261" t="s">
        <v>48</v>
      </c>
      <c r="E133" s="239" t="s">
        <v>64</v>
      </c>
      <c r="F133" s="212">
        <v>93</v>
      </c>
      <c r="G133" s="212" t="str">
        <f t="shared" si="2"/>
        <v>Xuất sắc</v>
      </c>
      <c r="H133" s="146"/>
    </row>
    <row r="134" spans="1:8" s="26" customFormat="1" ht="17.100000000000001" customHeight="1" x14ac:dyDescent="0.25">
      <c r="A134" s="232">
        <v>117</v>
      </c>
      <c r="B134" s="146">
        <v>35</v>
      </c>
      <c r="C134" s="239" t="s">
        <v>3399</v>
      </c>
      <c r="D134" s="261" t="s">
        <v>432</v>
      </c>
      <c r="E134" s="239" t="s">
        <v>2105</v>
      </c>
      <c r="F134" s="212">
        <v>88</v>
      </c>
      <c r="G134" s="212" t="str">
        <f t="shared" si="2"/>
        <v>Tốt</v>
      </c>
      <c r="H134" s="146"/>
    </row>
    <row r="135" spans="1:8" s="26" customFormat="1" ht="17.100000000000001" customHeight="1" x14ac:dyDescent="0.25">
      <c r="A135" s="232">
        <v>118</v>
      </c>
      <c r="B135" s="146">
        <v>36</v>
      </c>
      <c r="C135" s="239" t="s">
        <v>3400</v>
      </c>
      <c r="D135" s="261" t="s">
        <v>51</v>
      </c>
      <c r="E135" s="239" t="s">
        <v>184</v>
      </c>
      <c r="F135" s="212">
        <v>88</v>
      </c>
      <c r="G135" s="212" t="str">
        <f t="shared" si="2"/>
        <v>Tốt</v>
      </c>
      <c r="H135" s="146"/>
    </row>
    <row r="136" spans="1:8" s="26" customFormat="1" ht="17.100000000000001" customHeight="1" x14ac:dyDescent="0.25">
      <c r="A136" s="232">
        <v>119</v>
      </c>
      <c r="B136" s="146">
        <v>37</v>
      </c>
      <c r="C136" s="239" t="s">
        <v>3401</v>
      </c>
      <c r="D136" s="261" t="s">
        <v>458</v>
      </c>
      <c r="E136" s="239" t="s">
        <v>67</v>
      </c>
      <c r="F136" s="212">
        <v>88</v>
      </c>
      <c r="G136" s="212" t="str">
        <f t="shared" si="2"/>
        <v>Tốt</v>
      </c>
      <c r="H136" s="146"/>
    </row>
    <row r="137" spans="1:8" s="26" customFormat="1" ht="17.100000000000001" customHeight="1" x14ac:dyDescent="0.25">
      <c r="A137" s="232">
        <v>120</v>
      </c>
      <c r="B137" s="146">
        <v>38</v>
      </c>
      <c r="C137" s="239" t="s">
        <v>3402</v>
      </c>
      <c r="D137" s="261" t="s">
        <v>329</v>
      </c>
      <c r="E137" s="239" t="s">
        <v>12</v>
      </c>
      <c r="F137" s="212">
        <v>81</v>
      </c>
      <c r="G137" s="212" t="str">
        <f t="shared" si="2"/>
        <v>Tốt</v>
      </c>
      <c r="H137" s="145"/>
    </row>
    <row r="138" spans="1:8" s="26" customFormat="1" ht="17.100000000000001" customHeight="1" x14ac:dyDescent="0.25">
      <c r="A138" s="232">
        <v>121</v>
      </c>
      <c r="B138" s="146">
        <v>39</v>
      </c>
      <c r="C138" s="239" t="s">
        <v>3403</v>
      </c>
      <c r="D138" s="261" t="s">
        <v>3404</v>
      </c>
      <c r="E138" s="239" t="s">
        <v>12</v>
      </c>
      <c r="F138" s="212">
        <v>88</v>
      </c>
      <c r="G138" s="212" t="str">
        <f t="shared" si="2"/>
        <v>Tốt</v>
      </c>
      <c r="H138" s="255"/>
    </row>
    <row r="139" spans="1:8" s="26" customFormat="1" ht="17.100000000000001" customHeight="1" x14ac:dyDescent="0.25">
      <c r="A139" s="232">
        <v>122</v>
      </c>
      <c r="B139" s="146">
        <v>40</v>
      </c>
      <c r="C139" s="281" t="s">
        <v>3405</v>
      </c>
      <c r="D139" s="282" t="s">
        <v>521</v>
      </c>
      <c r="E139" s="281" t="s">
        <v>317</v>
      </c>
      <c r="F139" s="283">
        <v>64</v>
      </c>
      <c r="G139" s="212" t="str">
        <f t="shared" si="2"/>
        <v>Trung bình</v>
      </c>
      <c r="H139" s="21"/>
    </row>
    <row r="140" spans="1:8" s="26" customFormat="1" ht="17.100000000000001" customHeight="1" x14ac:dyDescent="0.25">
      <c r="A140" s="232">
        <v>123</v>
      </c>
      <c r="B140" s="146">
        <v>41</v>
      </c>
      <c r="C140" s="239" t="s">
        <v>3406</v>
      </c>
      <c r="D140" s="261" t="s">
        <v>79</v>
      </c>
      <c r="E140" s="239" t="s">
        <v>70</v>
      </c>
      <c r="F140" s="212">
        <v>84</v>
      </c>
      <c r="G140" s="212" t="str">
        <f t="shared" si="2"/>
        <v>Tốt</v>
      </c>
      <c r="H140" s="21"/>
    </row>
    <row r="141" spans="1:8" s="26" customFormat="1" ht="17.100000000000001" customHeight="1" x14ac:dyDescent="0.25">
      <c r="A141" s="232"/>
      <c r="B141" s="232"/>
      <c r="C141" s="206" t="s">
        <v>5443</v>
      </c>
      <c r="D141" s="213"/>
      <c r="E141" s="213"/>
      <c r="F141" s="209"/>
      <c r="G141" s="280"/>
      <c r="H141" s="232"/>
    </row>
    <row r="142" spans="1:8" s="26" customFormat="1" ht="17.100000000000001" customHeight="1" x14ac:dyDescent="0.25">
      <c r="A142" s="232">
        <v>124</v>
      </c>
      <c r="B142" s="232">
        <v>1</v>
      </c>
      <c r="C142" s="255" t="s">
        <v>3407</v>
      </c>
      <c r="D142" s="262" t="s">
        <v>3408</v>
      </c>
      <c r="E142" s="262" t="s">
        <v>71</v>
      </c>
      <c r="F142" s="284">
        <v>70</v>
      </c>
      <c r="G142" s="202" t="str">
        <f t="shared" ref="G142:G183" si="3">IF(F142&gt;=90,"Xuất sắc", IF(AND(F142&lt;90,F142&gt;=80),"Tốt",IF(AND(F142&lt;80,F142&gt;=65),"Khá",IF(AND(F142&lt;65,F142&gt;=50),"Trung bình",IF(AND(F142&lt;50, F142&gt;=35),"Yếu","Kém")))))</f>
        <v>Khá</v>
      </c>
      <c r="H142" s="284"/>
    </row>
    <row r="143" spans="1:8" s="26" customFormat="1" ht="17.100000000000001" customHeight="1" x14ac:dyDescent="0.25">
      <c r="A143" s="232">
        <v>125</v>
      </c>
      <c r="B143" s="232">
        <v>2</v>
      </c>
      <c r="C143" s="255" t="s">
        <v>3409</v>
      </c>
      <c r="D143" s="262" t="s">
        <v>3410</v>
      </c>
      <c r="E143" s="262" t="s">
        <v>34</v>
      </c>
      <c r="F143" s="284">
        <v>70</v>
      </c>
      <c r="G143" s="202" t="str">
        <f t="shared" si="3"/>
        <v>Khá</v>
      </c>
      <c r="H143" s="284"/>
    </row>
    <row r="144" spans="1:8" s="26" customFormat="1" ht="17.100000000000001" customHeight="1" x14ac:dyDescent="0.25">
      <c r="A144" s="232">
        <v>126</v>
      </c>
      <c r="B144" s="232">
        <v>3</v>
      </c>
      <c r="C144" s="255" t="s">
        <v>3411</v>
      </c>
      <c r="D144" s="262" t="s">
        <v>50</v>
      </c>
      <c r="E144" s="262" t="s">
        <v>252</v>
      </c>
      <c r="F144" s="284">
        <v>100</v>
      </c>
      <c r="G144" s="202" t="str">
        <f t="shared" si="3"/>
        <v>Xuất sắc</v>
      </c>
      <c r="H144" s="284"/>
    </row>
    <row r="145" spans="1:8" s="26" customFormat="1" ht="17.100000000000001" customHeight="1" x14ac:dyDescent="0.25">
      <c r="A145" s="232">
        <v>127</v>
      </c>
      <c r="B145" s="232">
        <v>4</v>
      </c>
      <c r="C145" s="255" t="s">
        <v>3412</v>
      </c>
      <c r="D145" s="262" t="s">
        <v>3413</v>
      </c>
      <c r="E145" s="262" t="s">
        <v>487</v>
      </c>
      <c r="F145" s="284">
        <v>87</v>
      </c>
      <c r="G145" s="202" t="str">
        <f t="shared" si="3"/>
        <v>Tốt</v>
      </c>
      <c r="H145" s="284"/>
    </row>
    <row r="146" spans="1:8" s="26" customFormat="1" ht="17.100000000000001" customHeight="1" x14ac:dyDescent="0.25">
      <c r="A146" s="232">
        <v>128</v>
      </c>
      <c r="B146" s="232">
        <v>5</v>
      </c>
      <c r="C146" s="255" t="s">
        <v>3414</v>
      </c>
      <c r="D146" s="262" t="s">
        <v>525</v>
      </c>
      <c r="E146" s="262" t="s">
        <v>229</v>
      </c>
      <c r="F146" s="284">
        <v>93</v>
      </c>
      <c r="G146" s="202" t="str">
        <f t="shared" si="3"/>
        <v>Xuất sắc</v>
      </c>
      <c r="H146" s="284"/>
    </row>
    <row r="147" spans="1:8" s="26" customFormat="1" ht="17.100000000000001" customHeight="1" x14ac:dyDescent="0.25">
      <c r="A147" s="232">
        <v>129</v>
      </c>
      <c r="B147" s="232">
        <v>6</v>
      </c>
      <c r="C147" s="255" t="s">
        <v>3415</v>
      </c>
      <c r="D147" s="262" t="s">
        <v>68</v>
      </c>
      <c r="E147" s="262" t="s">
        <v>27</v>
      </c>
      <c r="F147" s="284">
        <v>91</v>
      </c>
      <c r="G147" s="202" t="str">
        <f t="shared" si="3"/>
        <v>Xuất sắc</v>
      </c>
      <c r="H147" s="284"/>
    </row>
    <row r="148" spans="1:8" s="26" customFormat="1" ht="17.100000000000001" customHeight="1" x14ac:dyDescent="0.25">
      <c r="A148" s="232">
        <v>130</v>
      </c>
      <c r="B148" s="232">
        <v>7</v>
      </c>
      <c r="C148" s="255" t="s">
        <v>3416</v>
      </c>
      <c r="D148" s="262" t="s">
        <v>60</v>
      </c>
      <c r="E148" s="262" t="s">
        <v>43</v>
      </c>
      <c r="F148" s="284">
        <v>80</v>
      </c>
      <c r="G148" s="202" t="str">
        <f t="shared" si="3"/>
        <v>Tốt</v>
      </c>
      <c r="H148" s="284"/>
    </row>
    <row r="149" spans="1:8" s="26" customFormat="1" ht="17.100000000000001" customHeight="1" x14ac:dyDescent="0.25">
      <c r="A149" s="232">
        <v>131</v>
      </c>
      <c r="B149" s="232">
        <v>8</v>
      </c>
      <c r="C149" s="255" t="s">
        <v>3417</v>
      </c>
      <c r="D149" s="262" t="s">
        <v>3418</v>
      </c>
      <c r="E149" s="262" t="s">
        <v>47</v>
      </c>
      <c r="F149" s="284">
        <v>89</v>
      </c>
      <c r="G149" s="202" t="str">
        <f t="shared" si="3"/>
        <v>Tốt</v>
      </c>
      <c r="H149" s="284"/>
    </row>
    <row r="150" spans="1:8" s="26" customFormat="1" ht="17.100000000000001" customHeight="1" x14ac:dyDescent="0.25">
      <c r="A150" s="232">
        <v>132</v>
      </c>
      <c r="B150" s="232">
        <v>9</v>
      </c>
      <c r="C150" s="255" t="s">
        <v>3419</v>
      </c>
      <c r="D150" s="262" t="s">
        <v>3420</v>
      </c>
      <c r="E150" s="262" t="s">
        <v>255</v>
      </c>
      <c r="F150" s="284">
        <v>67</v>
      </c>
      <c r="G150" s="202" t="str">
        <f t="shared" si="3"/>
        <v>Khá</v>
      </c>
      <c r="H150" s="145"/>
    </row>
    <row r="151" spans="1:8" s="26" customFormat="1" ht="17.100000000000001" customHeight="1" x14ac:dyDescent="0.25">
      <c r="A151" s="232">
        <v>133</v>
      </c>
      <c r="B151" s="232">
        <v>10</v>
      </c>
      <c r="C151" s="255" t="s">
        <v>3421</v>
      </c>
      <c r="D151" s="262" t="s">
        <v>3422</v>
      </c>
      <c r="E151" s="262" t="s">
        <v>104</v>
      </c>
      <c r="F151" s="146">
        <v>20</v>
      </c>
      <c r="G151" s="202" t="str">
        <f t="shared" si="3"/>
        <v>Kém</v>
      </c>
      <c r="H151" s="284" t="s">
        <v>73</v>
      </c>
    </row>
    <row r="152" spans="1:8" s="26" customFormat="1" ht="17.100000000000001" customHeight="1" x14ac:dyDescent="0.25">
      <c r="A152" s="232">
        <v>134</v>
      </c>
      <c r="B152" s="232">
        <v>11</v>
      </c>
      <c r="C152" s="255" t="s">
        <v>3423</v>
      </c>
      <c r="D152" s="262" t="s">
        <v>3143</v>
      </c>
      <c r="E152" s="262" t="s">
        <v>104</v>
      </c>
      <c r="F152" s="284">
        <v>96</v>
      </c>
      <c r="G152" s="202" t="str">
        <f t="shared" si="3"/>
        <v>Xuất sắc</v>
      </c>
      <c r="H152" s="284"/>
    </row>
    <row r="153" spans="1:8" s="26" customFormat="1" ht="17.100000000000001" customHeight="1" x14ac:dyDescent="0.25">
      <c r="A153" s="232">
        <v>135</v>
      </c>
      <c r="B153" s="232">
        <v>12</v>
      </c>
      <c r="C153" s="255" t="s">
        <v>3424</v>
      </c>
      <c r="D153" s="262" t="s">
        <v>125</v>
      </c>
      <c r="E153" s="262" t="s">
        <v>15</v>
      </c>
      <c r="F153" s="284">
        <v>90</v>
      </c>
      <c r="G153" s="202" t="str">
        <f t="shared" si="3"/>
        <v>Xuất sắc</v>
      </c>
      <c r="H153" s="284"/>
    </row>
    <row r="154" spans="1:8" s="26" customFormat="1" ht="17.100000000000001" customHeight="1" x14ac:dyDescent="0.25">
      <c r="A154" s="232">
        <v>136</v>
      </c>
      <c r="B154" s="232">
        <v>13</v>
      </c>
      <c r="C154" s="255" t="s">
        <v>3425</v>
      </c>
      <c r="D154" s="262" t="s">
        <v>349</v>
      </c>
      <c r="E154" s="262" t="s">
        <v>15</v>
      </c>
      <c r="F154" s="284">
        <v>10</v>
      </c>
      <c r="G154" s="202" t="str">
        <f t="shared" si="3"/>
        <v>Kém</v>
      </c>
      <c r="H154" s="284" t="s">
        <v>73</v>
      </c>
    </row>
    <row r="155" spans="1:8" s="26" customFormat="1" ht="17.100000000000001" customHeight="1" x14ac:dyDescent="0.25">
      <c r="A155" s="232">
        <v>137</v>
      </c>
      <c r="B155" s="232">
        <v>14</v>
      </c>
      <c r="C155" s="255" t="s">
        <v>3426</v>
      </c>
      <c r="D155" s="262" t="s">
        <v>2917</v>
      </c>
      <c r="E155" s="262" t="s">
        <v>124</v>
      </c>
      <c r="F155" s="284">
        <v>81</v>
      </c>
      <c r="G155" s="202" t="str">
        <f t="shared" si="3"/>
        <v>Tốt</v>
      </c>
      <c r="H155" s="284"/>
    </row>
    <row r="156" spans="1:8" s="26" customFormat="1" ht="17.100000000000001" customHeight="1" x14ac:dyDescent="0.25">
      <c r="A156" s="232">
        <v>138</v>
      </c>
      <c r="B156" s="232">
        <v>15</v>
      </c>
      <c r="C156" s="255" t="s">
        <v>3427</v>
      </c>
      <c r="D156" s="262" t="s">
        <v>98</v>
      </c>
      <c r="E156" s="262" t="s">
        <v>21</v>
      </c>
      <c r="F156" s="284">
        <v>91</v>
      </c>
      <c r="G156" s="202" t="str">
        <f t="shared" si="3"/>
        <v>Xuất sắc</v>
      </c>
      <c r="H156" s="284"/>
    </row>
    <row r="157" spans="1:8" s="26" customFormat="1" ht="17.100000000000001" customHeight="1" x14ac:dyDescent="0.25">
      <c r="A157" s="232">
        <v>139</v>
      </c>
      <c r="B157" s="232">
        <v>16</v>
      </c>
      <c r="C157" s="255" t="s">
        <v>3428</v>
      </c>
      <c r="D157" s="262" t="s">
        <v>75</v>
      </c>
      <c r="E157" s="262" t="s">
        <v>16</v>
      </c>
      <c r="F157" s="284">
        <v>100</v>
      </c>
      <c r="G157" s="202" t="str">
        <f t="shared" si="3"/>
        <v>Xuất sắc</v>
      </c>
      <c r="H157" s="284"/>
    </row>
    <row r="158" spans="1:8" s="26" customFormat="1" ht="17.100000000000001" customHeight="1" x14ac:dyDescent="0.25">
      <c r="A158" s="232">
        <v>140</v>
      </c>
      <c r="B158" s="232">
        <v>17</v>
      </c>
      <c r="C158" s="255" t="s">
        <v>3429</v>
      </c>
      <c r="D158" s="262" t="s">
        <v>3430</v>
      </c>
      <c r="E158" s="262" t="s">
        <v>404</v>
      </c>
      <c r="F158" s="284">
        <v>77</v>
      </c>
      <c r="G158" s="202" t="str">
        <f t="shared" si="3"/>
        <v>Khá</v>
      </c>
      <c r="H158" s="284"/>
    </row>
    <row r="159" spans="1:8" s="26" customFormat="1" ht="17.100000000000001" customHeight="1" x14ac:dyDescent="0.25">
      <c r="A159" s="232">
        <v>141</v>
      </c>
      <c r="B159" s="232">
        <v>18</v>
      </c>
      <c r="C159" s="255" t="s">
        <v>3431</v>
      </c>
      <c r="D159" s="262" t="s">
        <v>3432</v>
      </c>
      <c r="E159" s="262" t="s">
        <v>666</v>
      </c>
      <c r="F159" s="284">
        <v>84</v>
      </c>
      <c r="G159" s="202" t="str">
        <f t="shared" si="3"/>
        <v>Tốt</v>
      </c>
      <c r="H159" s="284"/>
    </row>
    <row r="160" spans="1:8" s="26" customFormat="1" ht="17.100000000000001" customHeight="1" x14ac:dyDescent="0.25">
      <c r="A160" s="232">
        <v>142</v>
      </c>
      <c r="B160" s="232">
        <v>19</v>
      </c>
      <c r="C160" s="255" t="s">
        <v>3433</v>
      </c>
      <c r="D160" s="262" t="s">
        <v>3434</v>
      </c>
      <c r="E160" s="262" t="s">
        <v>8</v>
      </c>
      <c r="F160" s="284">
        <v>64</v>
      </c>
      <c r="G160" s="202" t="str">
        <f t="shared" si="3"/>
        <v>Trung bình</v>
      </c>
      <c r="H160" s="232" t="s">
        <v>5441</v>
      </c>
    </row>
    <row r="161" spans="1:8" s="26" customFormat="1" ht="17.100000000000001" customHeight="1" x14ac:dyDescent="0.25">
      <c r="A161" s="232">
        <v>143</v>
      </c>
      <c r="B161" s="232">
        <v>20</v>
      </c>
      <c r="C161" s="255" t="s">
        <v>3435</v>
      </c>
      <c r="D161" s="262" t="s">
        <v>3436</v>
      </c>
      <c r="E161" s="262" t="s">
        <v>8</v>
      </c>
      <c r="F161" s="284">
        <v>60</v>
      </c>
      <c r="G161" s="202" t="str">
        <f t="shared" si="3"/>
        <v>Trung bình</v>
      </c>
      <c r="H161" s="284"/>
    </row>
    <row r="162" spans="1:8" s="26" customFormat="1" ht="17.100000000000001" customHeight="1" x14ac:dyDescent="0.25">
      <c r="A162" s="232">
        <v>144</v>
      </c>
      <c r="B162" s="232">
        <v>21</v>
      </c>
      <c r="C162" s="255" t="s">
        <v>3437</v>
      </c>
      <c r="D162" s="262" t="s">
        <v>3438</v>
      </c>
      <c r="E162" s="262" t="s">
        <v>8</v>
      </c>
      <c r="F162" s="284">
        <v>81</v>
      </c>
      <c r="G162" s="202" t="str">
        <f t="shared" si="3"/>
        <v>Tốt</v>
      </c>
      <c r="H162" s="284"/>
    </row>
    <row r="163" spans="1:8" s="26" customFormat="1" ht="17.100000000000001" customHeight="1" x14ac:dyDescent="0.25">
      <c r="A163" s="232">
        <v>145</v>
      </c>
      <c r="B163" s="232">
        <v>22</v>
      </c>
      <c r="C163" s="255" t="s">
        <v>3439</v>
      </c>
      <c r="D163" s="262" t="s">
        <v>3440</v>
      </c>
      <c r="E163" s="262" t="s">
        <v>379</v>
      </c>
      <c r="F163" s="284">
        <v>70</v>
      </c>
      <c r="G163" s="202" t="str">
        <f t="shared" si="3"/>
        <v>Khá</v>
      </c>
      <c r="H163" s="284"/>
    </row>
    <row r="164" spans="1:8" s="26" customFormat="1" ht="17.100000000000001" customHeight="1" x14ac:dyDescent="0.25">
      <c r="A164" s="232">
        <v>146</v>
      </c>
      <c r="B164" s="232">
        <v>23</v>
      </c>
      <c r="C164" s="255" t="s">
        <v>3441</v>
      </c>
      <c r="D164" s="262" t="s">
        <v>60</v>
      </c>
      <c r="E164" s="262" t="s">
        <v>25</v>
      </c>
      <c r="F164" s="284">
        <v>50</v>
      </c>
      <c r="G164" s="202" t="str">
        <f t="shared" si="3"/>
        <v>Trung bình</v>
      </c>
      <c r="H164" s="284" t="s">
        <v>73</v>
      </c>
    </row>
    <row r="165" spans="1:8" s="26" customFormat="1" ht="17.100000000000001" customHeight="1" x14ac:dyDescent="0.25">
      <c r="A165" s="232">
        <v>147</v>
      </c>
      <c r="B165" s="232">
        <v>24</v>
      </c>
      <c r="C165" s="255" t="s">
        <v>3442</v>
      </c>
      <c r="D165" s="262" t="s">
        <v>3443</v>
      </c>
      <c r="E165" s="262" t="s">
        <v>86</v>
      </c>
      <c r="F165" s="284">
        <v>75</v>
      </c>
      <c r="G165" s="202" t="str">
        <f t="shared" si="3"/>
        <v>Khá</v>
      </c>
      <c r="H165" s="284"/>
    </row>
    <row r="166" spans="1:8" s="26" customFormat="1" ht="17.100000000000001" customHeight="1" x14ac:dyDescent="0.25">
      <c r="A166" s="232">
        <v>148</v>
      </c>
      <c r="B166" s="232">
        <v>25</v>
      </c>
      <c r="C166" s="255" t="s">
        <v>3444</v>
      </c>
      <c r="D166" s="262" t="s">
        <v>916</v>
      </c>
      <c r="E166" s="262" t="s">
        <v>86</v>
      </c>
      <c r="F166" s="284">
        <v>85</v>
      </c>
      <c r="G166" s="202" t="str">
        <f t="shared" si="3"/>
        <v>Tốt</v>
      </c>
      <c r="H166" s="284"/>
    </row>
    <row r="167" spans="1:8" s="26" customFormat="1" ht="17.100000000000001" customHeight="1" x14ac:dyDescent="0.25">
      <c r="A167" s="232">
        <v>149</v>
      </c>
      <c r="B167" s="232">
        <v>26</v>
      </c>
      <c r="C167" s="255" t="s">
        <v>3445</v>
      </c>
      <c r="D167" s="262" t="s">
        <v>3446</v>
      </c>
      <c r="E167" s="262" t="s">
        <v>86</v>
      </c>
      <c r="F167" s="284">
        <v>80</v>
      </c>
      <c r="G167" s="202" t="str">
        <f t="shared" si="3"/>
        <v>Tốt</v>
      </c>
      <c r="H167" s="284"/>
    </row>
    <row r="168" spans="1:8" s="26" customFormat="1" ht="17.100000000000001" customHeight="1" x14ac:dyDescent="0.25">
      <c r="A168" s="232">
        <v>150</v>
      </c>
      <c r="B168" s="232">
        <v>27</v>
      </c>
      <c r="C168" s="255" t="s">
        <v>3447</v>
      </c>
      <c r="D168" s="262" t="s">
        <v>3448</v>
      </c>
      <c r="E168" s="262" t="s">
        <v>299</v>
      </c>
      <c r="F168" s="284">
        <v>58</v>
      </c>
      <c r="G168" s="202" t="str">
        <f t="shared" si="3"/>
        <v>Trung bình</v>
      </c>
      <c r="H168" s="284"/>
    </row>
    <row r="169" spans="1:8" s="26" customFormat="1" ht="17.100000000000001" customHeight="1" x14ac:dyDescent="0.25">
      <c r="A169" s="232">
        <v>151</v>
      </c>
      <c r="B169" s="232">
        <v>28</v>
      </c>
      <c r="C169" s="255" t="s">
        <v>3449</v>
      </c>
      <c r="D169" s="262" t="s">
        <v>3450</v>
      </c>
      <c r="E169" s="262" t="s">
        <v>201</v>
      </c>
      <c r="F169" s="284">
        <v>70</v>
      </c>
      <c r="G169" s="202" t="str">
        <f t="shared" si="3"/>
        <v>Khá</v>
      </c>
      <c r="H169" s="284"/>
    </row>
    <row r="170" spans="1:8" s="26" customFormat="1" ht="17.100000000000001" customHeight="1" x14ac:dyDescent="0.25">
      <c r="A170" s="232">
        <v>152</v>
      </c>
      <c r="B170" s="232">
        <v>29</v>
      </c>
      <c r="C170" s="255" t="s">
        <v>3451</v>
      </c>
      <c r="D170" s="262" t="s">
        <v>422</v>
      </c>
      <c r="E170" s="262" t="s">
        <v>283</v>
      </c>
      <c r="F170" s="284">
        <v>50</v>
      </c>
      <c r="G170" s="202" t="str">
        <f t="shared" si="3"/>
        <v>Trung bình</v>
      </c>
      <c r="H170" s="145"/>
    </row>
    <row r="171" spans="1:8" s="26" customFormat="1" ht="17.100000000000001" customHeight="1" x14ac:dyDescent="0.25">
      <c r="A171" s="232">
        <v>153</v>
      </c>
      <c r="B171" s="232">
        <v>30</v>
      </c>
      <c r="C171" s="255" t="s">
        <v>3452</v>
      </c>
      <c r="D171" s="262" t="s">
        <v>3453</v>
      </c>
      <c r="E171" s="262" t="s">
        <v>212</v>
      </c>
      <c r="F171" s="284">
        <v>70</v>
      </c>
      <c r="G171" s="202" t="str">
        <f t="shared" si="3"/>
        <v>Khá</v>
      </c>
      <c r="H171" s="284"/>
    </row>
    <row r="172" spans="1:8" s="26" customFormat="1" ht="17.100000000000001" customHeight="1" x14ac:dyDescent="0.25">
      <c r="A172" s="232">
        <v>154</v>
      </c>
      <c r="B172" s="232">
        <v>31</v>
      </c>
      <c r="C172" s="255" t="s">
        <v>3454</v>
      </c>
      <c r="D172" s="262" t="s">
        <v>173</v>
      </c>
      <c r="E172" s="262" t="s">
        <v>11</v>
      </c>
      <c r="F172" s="284">
        <v>84</v>
      </c>
      <c r="G172" s="202" t="str">
        <f t="shared" si="3"/>
        <v>Tốt</v>
      </c>
      <c r="H172" s="284"/>
    </row>
    <row r="173" spans="1:8" s="26" customFormat="1" ht="17.100000000000001" customHeight="1" x14ac:dyDescent="0.25">
      <c r="A173" s="232">
        <v>155</v>
      </c>
      <c r="B173" s="232">
        <v>32</v>
      </c>
      <c r="C173" s="255" t="s">
        <v>3455</v>
      </c>
      <c r="D173" s="262" t="s">
        <v>3456</v>
      </c>
      <c r="E173" s="262" t="s">
        <v>1991</v>
      </c>
      <c r="F173" s="284">
        <v>65</v>
      </c>
      <c r="G173" s="202" t="str">
        <f t="shared" si="3"/>
        <v>Khá</v>
      </c>
      <c r="H173" s="284"/>
    </row>
    <row r="174" spans="1:8" s="26" customFormat="1" ht="17.100000000000001" customHeight="1" x14ac:dyDescent="0.25">
      <c r="A174" s="232">
        <v>156</v>
      </c>
      <c r="B174" s="232">
        <v>33</v>
      </c>
      <c r="C174" s="255" t="s">
        <v>3457</v>
      </c>
      <c r="D174" s="262" t="s">
        <v>13</v>
      </c>
      <c r="E174" s="262" t="s">
        <v>133</v>
      </c>
      <c r="F174" s="284">
        <v>80</v>
      </c>
      <c r="G174" s="202" t="str">
        <f t="shared" si="3"/>
        <v>Tốt</v>
      </c>
      <c r="H174" s="284"/>
    </row>
    <row r="175" spans="1:8" s="26" customFormat="1" ht="17.100000000000001" customHeight="1" x14ac:dyDescent="0.25">
      <c r="A175" s="232">
        <v>157</v>
      </c>
      <c r="B175" s="232">
        <v>34</v>
      </c>
      <c r="C175" s="255" t="s">
        <v>3458</v>
      </c>
      <c r="D175" s="262" t="s">
        <v>3459</v>
      </c>
      <c r="E175" s="262" t="s">
        <v>3460</v>
      </c>
      <c r="F175" s="284">
        <v>86</v>
      </c>
      <c r="G175" s="202" t="str">
        <f t="shared" si="3"/>
        <v>Tốt</v>
      </c>
      <c r="H175" s="284"/>
    </row>
    <row r="176" spans="1:8" s="26" customFormat="1" ht="17.100000000000001" customHeight="1" x14ac:dyDescent="0.25">
      <c r="A176" s="232">
        <v>158</v>
      </c>
      <c r="B176" s="232">
        <v>35</v>
      </c>
      <c r="C176" s="255" t="s">
        <v>3461</v>
      </c>
      <c r="D176" s="262" t="s">
        <v>3462</v>
      </c>
      <c r="E176" s="262" t="s">
        <v>64</v>
      </c>
      <c r="F176" s="284">
        <v>100</v>
      </c>
      <c r="G176" s="202" t="str">
        <f t="shared" si="3"/>
        <v>Xuất sắc</v>
      </c>
      <c r="H176" s="284"/>
    </row>
    <row r="177" spans="1:8" s="26" customFormat="1" ht="17.100000000000001" customHeight="1" x14ac:dyDescent="0.25">
      <c r="A177" s="232">
        <v>159</v>
      </c>
      <c r="B177" s="232">
        <v>36</v>
      </c>
      <c r="C177" s="255" t="s">
        <v>3463</v>
      </c>
      <c r="D177" s="262" t="s">
        <v>3464</v>
      </c>
      <c r="E177" s="262" t="s">
        <v>393</v>
      </c>
      <c r="F177" s="284">
        <v>73</v>
      </c>
      <c r="G177" s="202" t="str">
        <f t="shared" si="3"/>
        <v>Khá</v>
      </c>
      <c r="H177" s="284"/>
    </row>
    <row r="178" spans="1:8" s="26" customFormat="1" ht="17.100000000000001" customHeight="1" x14ac:dyDescent="0.25">
      <c r="A178" s="232">
        <v>160</v>
      </c>
      <c r="B178" s="232">
        <v>37</v>
      </c>
      <c r="C178" s="255" t="s">
        <v>3465</v>
      </c>
      <c r="D178" s="262" t="s">
        <v>1572</v>
      </c>
      <c r="E178" s="262" t="s">
        <v>176</v>
      </c>
      <c r="F178" s="284">
        <v>70</v>
      </c>
      <c r="G178" s="202" t="str">
        <f t="shared" si="3"/>
        <v>Khá</v>
      </c>
      <c r="H178" s="284"/>
    </row>
    <row r="179" spans="1:8" s="26" customFormat="1" ht="17.100000000000001" customHeight="1" x14ac:dyDescent="0.25">
      <c r="A179" s="232">
        <v>161</v>
      </c>
      <c r="B179" s="232">
        <v>38</v>
      </c>
      <c r="C179" s="255" t="s">
        <v>3466</v>
      </c>
      <c r="D179" s="262" t="s">
        <v>3467</v>
      </c>
      <c r="E179" s="262" t="s">
        <v>3459</v>
      </c>
      <c r="F179" s="284">
        <v>86</v>
      </c>
      <c r="G179" s="202" t="str">
        <f t="shared" si="3"/>
        <v>Tốt</v>
      </c>
      <c r="H179" s="284"/>
    </row>
    <row r="180" spans="1:8" s="26" customFormat="1" ht="17.100000000000001" customHeight="1" x14ac:dyDescent="0.25">
      <c r="A180" s="232">
        <v>162</v>
      </c>
      <c r="B180" s="232">
        <v>39</v>
      </c>
      <c r="C180" s="255" t="s">
        <v>3468</v>
      </c>
      <c r="D180" s="262" t="s">
        <v>2879</v>
      </c>
      <c r="E180" s="262" t="s">
        <v>548</v>
      </c>
      <c r="F180" s="284">
        <v>65</v>
      </c>
      <c r="G180" s="202" t="str">
        <f t="shared" si="3"/>
        <v>Khá</v>
      </c>
      <c r="H180" s="284"/>
    </row>
    <row r="181" spans="1:8" s="26" customFormat="1" ht="17.100000000000001" customHeight="1" x14ac:dyDescent="0.25">
      <c r="A181" s="232">
        <v>163</v>
      </c>
      <c r="B181" s="232">
        <v>40</v>
      </c>
      <c r="C181" s="255" t="s">
        <v>3469</v>
      </c>
      <c r="D181" s="262" t="s">
        <v>1757</v>
      </c>
      <c r="E181" s="262" t="s">
        <v>70</v>
      </c>
      <c r="F181" s="284">
        <v>90</v>
      </c>
      <c r="G181" s="202" t="str">
        <f t="shared" si="3"/>
        <v>Xuất sắc</v>
      </c>
      <c r="H181" s="284"/>
    </row>
    <row r="182" spans="1:8" s="26" customFormat="1" ht="17.100000000000001" customHeight="1" x14ac:dyDescent="0.25">
      <c r="A182" s="232">
        <v>164</v>
      </c>
      <c r="B182" s="232">
        <v>41</v>
      </c>
      <c r="C182" s="255" t="s">
        <v>3470</v>
      </c>
      <c r="D182" s="262" t="s">
        <v>44</v>
      </c>
      <c r="E182" s="262" t="s">
        <v>70</v>
      </c>
      <c r="F182" s="284">
        <v>93</v>
      </c>
      <c r="G182" s="202" t="str">
        <f t="shared" si="3"/>
        <v>Xuất sắc</v>
      </c>
      <c r="H182" s="284"/>
    </row>
    <row r="183" spans="1:8" s="26" customFormat="1" ht="17.100000000000001" customHeight="1" x14ac:dyDescent="0.25">
      <c r="A183" s="232">
        <v>165</v>
      </c>
      <c r="B183" s="232">
        <v>42</v>
      </c>
      <c r="C183" s="255" t="s">
        <v>3471</v>
      </c>
      <c r="D183" s="262" t="s">
        <v>1485</v>
      </c>
      <c r="E183" s="262" t="s">
        <v>3472</v>
      </c>
      <c r="F183" s="284">
        <v>87</v>
      </c>
      <c r="G183" s="202" t="str">
        <f t="shared" si="3"/>
        <v>Tốt</v>
      </c>
      <c r="H183" s="284"/>
    </row>
    <row r="184" spans="1:8" s="26" customFormat="1" ht="30.75" customHeight="1" x14ac:dyDescent="0.25">
      <c r="A184" s="232">
        <v>166</v>
      </c>
      <c r="B184" s="232">
        <v>43</v>
      </c>
      <c r="C184" s="255" t="s">
        <v>482</v>
      </c>
      <c r="D184" s="262" t="s">
        <v>157</v>
      </c>
      <c r="E184" s="262" t="s">
        <v>62</v>
      </c>
      <c r="F184" s="513" t="s">
        <v>398</v>
      </c>
      <c r="G184" s="514"/>
      <c r="H184" s="285" t="s">
        <v>5444</v>
      </c>
    </row>
    <row r="185" spans="1:8" s="26" customFormat="1" ht="17.100000000000001" customHeight="1" x14ac:dyDescent="0.25">
      <c r="A185" s="78"/>
      <c r="B185" s="78"/>
      <c r="C185" s="286"/>
      <c r="D185" s="222"/>
      <c r="E185" s="222"/>
      <c r="F185" s="221"/>
      <c r="G185" s="287"/>
      <c r="H185" s="78"/>
    </row>
    <row r="186" spans="1:8" x14ac:dyDescent="0.25">
      <c r="A186" s="492" t="s">
        <v>5445</v>
      </c>
      <c r="B186" s="492"/>
      <c r="C186" s="26"/>
      <c r="D186" s="277"/>
      <c r="E186" s="26"/>
      <c r="F186" s="78"/>
      <c r="G186" s="78"/>
      <c r="H186" s="78"/>
    </row>
    <row r="187" spans="1:8" s="26" customFormat="1" ht="21.75" customHeight="1" x14ac:dyDescent="0.25">
      <c r="A187" s="278" t="s">
        <v>117</v>
      </c>
      <c r="B187" s="278" t="s">
        <v>117</v>
      </c>
      <c r="C187" s="206" t="s">
        <v>32</v>
      </c>
      <c r="D187" s="207" t="s">
        <v>33</v>
      </c>
      <c r="E187" s="207" t="s">
        <v>162</v>
      </c>
      <c r="F187" s="206" t="s">
        <v>397</v>
      </c>
      <c r="G187" s="279" t="s">
        <v>4</v>
      </c>
      <c r="H187" s="206" t="s">
        <v>0</v>
      </c>
    </row>
    <row r="188" spans="1:8" s="26" customFormat="1" ht="17.100000000000001" customHeight="1" x14ac:dyDescent="0.25">
      <c r="A188" s="232"/>
      <c r="B188" s="232"/>
      <c r="C188" s="206" t="s">
        <v>5446</v>
      </c>
      <c r="D188" s="213"/>
      <c r="E188" s="213"/>
      <c r="F188" s="209"/>
      <c r="G188" s="280"/>
      <c r="H188" s="232"/>
    </row>
    <row r="189" spans="1:8" s="26" customFormat="1" ht="17.100000000000001" customHeight="1" x14ac:dyDescent="0.25">
      <c r="A189" s="232">
        <v>167</v>
      </c>
      <c r="B189" s="288" t="s">
        <v>5447</v>
      </c>
      <c r="C189" s="265" t="s">
        <v>3473</v>
      </c>
      <c r="D189" s="265" t="s">
        <v>221</v>
      </c>
      <c r="E189" s="265" t="s">
        <v>71</v>
      </c>
      <c r="F189" s="289">
        <v>71</v>
      </c>
      <c r="G189" s="233" t="str">
        <f t="shared" ref="G189:G199" si="4">IF(F189&gt;=90,"Xuất sắc", IF(F189&gt;=80, "Tốt",IF(F189&gt;=65,"Khá",IF(F189&gt;=50,"Trung bình", IF(F189&gt;=35,"Yếu","Kém")))))</f>
        <v>Khá</v>
      </c>
      <c r="H189" s="39"/>
    </row>
    <row r="190" spans="1:8" s="26" customFormat="1" ht="17.100000000000001" customHeight="1" x14ac:dyDescent="0.25">
      <c r="A190" s="232">
        <v>168</v>
      </c>
      <c r="B190" s="288" t="s">
        <v>5448</v>
      </c>
      <c r="C190" s="265" t="s">
        <v>5449</v>
      </c>
      <c r="D190" s="265" t="s">
        <v>3480</v>
      </c>
      <c r="E190" s="265" t="s">
        <v>34</v>
      </c>
      <c r="F190" s="289">
        <v>70</v>
      </c>
      <c r="G190" s="233" t="str">
        <f t="shared" si="4"/>
        <v>Khá</v>
      </c>
      <c r="H190" s="39"/>
    </row>
    <row r="191" spans="1:8" s="26" customFormat="1" ht="17.100000000000001" customHeight="1" x14ac:dyDescent="0.25">
      <c r="A191" s="232">
        <v>169</v>
      </c>
      <c r="B191" s="288" t="s">
        <v>5450</v>
      </c>
      <c r="C191" s="265" t="s">
        <v>3479</v>
      </c>
      <c r="D191" s="265" t="s">
        <v>36</v>
      </c>
      <c r="E191" s="265" t="s">
        <v>34</v>
      </c>
      <c r="F191" s="289">
        <v>75</v>
      </c>
      <c r="G191" s="233" t="str">
        <f t="shared" si="4"/>
        <v>Khá</v>
      </c>
      <c r="H191" s="39"/>
    </row>
    <row r="192" spans="1:8" s="26" customFormat="1" ht="17.100000000000001" customHeight="1" x14ac:dyDescent="0.25">
      <c r="A192" s="232">
        <v>170</v>
      </c>
      <c r="B192" s="288" t="s">
        <v>5451</v>
      </c>
      <c r="C192" s="265" t="s">
        <v>3474</v>
      </c>
      <c r="D192" s="265" t="s">
        <v>3475</v>
      </c>
      <c r="E192" s="265" t="s">
        <v>34</v>
      </c>
      <c r="F192" s="289">
        <v>97</v>
      </c>
      <c r="G192" s="233" t="str">
        <f t="shared" si="4"/>
        <v>Xuất sắc</v>
      </c>
      <c r="H192" s="39"/>
    </row>
    <row r="193" spans="1:8" s="26" customFormat="1" ht="17.100000000000001" customHeight="1" x14ac:dyDescent="0.25">
      <c r="A193" s="232">
        <v>171</v>
      </c>
      <c r="B193" s="290" t="s">
        <v>5452</v>
      </c>
      <c r="C193" s="291" t="s">
        <v>3477</v>
      </c>
      <c r="D193" s="291" t="s">
        <v>3478</v>
      </c>
      <c r="E193" s="291" t="s">
        <v>34</v>
      </c>
      <c r="F193" s="289">
        <v>35</v>
      </c>
      <c r="G193" s="233" t="str">
        <f t="shared" si="4"/>
        <v>Yếu</v>
      </c>
      <c r="H193" s="292"/>
    </row>
    <row r="194" spans="1:8" s="26" customFormat="1" ht="17.100000000000001" customHeight="1" x14ac:dyDescent="0.25">
      <c r="A194" s="232">
        <v>172</v>
      </c>
      <c r="B194" s="288" t="s">
        <v>5453</v>
      </c>
      <c r="C194" s="265" t="s">
        <v>3476</v>
      </c>
      <c r="D194" s="265" t="s">
        <v>260</v>
      </c>
      <c r="E194" s="265" t="s">
        <v>34</v>
      </c>
      <c r="F194" s="289">
        <v>80</v>
      </c>
      <c r="G194" s="233" t="str">
        <f t="shared" si="4"/>
        <v>Tốt</v>
      </c>
      <c r="H194" s="39"/>
    </row>
    <row r="195" spans="1:8" s="26" customFormat="1" ht="17.100000000000001" customHeight="1" x14ac:dyDescent="0.25">
      <c r="A195" s="232">
        <v>173</v>
      </c>
      <c r="B195" s="288" t="s">
        <v>5454</v>
      </c>
      <c r="C195" s="265" t="s">
        <v>3481</v>
      </c>
      <c r="D195" s="265" t="s">
        <v>3482</v>
      </c>
      <c r="E195" s="265" t="s">
        <v>147</v>
      </c>
      <c r="F195" s="289">
        <v>85</v>
      </c>
      <c r="G195" s="233" t="str">
        <f t="shared" si="4"/>
        <v>Tốt</v>
      </c>
      <c r="H195" s="39"/>
    </row>
    <row r="196" spans="1:8" s="26" customFormat="1" ht="17.100000000000001" customHeight="1" x14ac:dyDescent="0.25">
      <c r="A196" s="232">
        <v>174</v>
      </c>
      <c r="B196" s="288" t="s">
        <v>5455</v>
      </c>
      <c r="C196" s="265" t="s">
        <v>3483</v>
      </c>
      <c r="D196" s="265" t="s">
        <v>541</v>
      </c>
      <c r="E196" s="265" t="s">
        <v>147</v>
      </c>
      <c r="F196" s="289">
        <v>90</v>
      </c>
      <c r="G196" s="233" t="str">
        <f t="shared" si="4"/>
        <v>Xuất sắc</v>
      </c>
      <c r="H196" s="39"/>
    </row>
    <row r="197" spans="1:8" s="26" customFormat="1" ht="17.100000000000001" customHeight="1" x14ac:dyDescent="0.25">
      <c r="A197" s="232">
        <v>175</v>
      </c>
      <c r="B197" s="288" t="s">
        <v>5456</v>
      </c>
      <c r="C197" s="265" t="s">
        <v>3484</v>
      </c>
      <c r="D197" s="265" t="s">
        <v>291</v>
      </c>
      <c r="E197" s="265" t="s">
        <v>147</v>
      </c>
      <c r="F197" s="289">
        <v>79</v>
      </c>
      <c r="G197" s="233" t="str">
        <f t="shared" si="4"/>
        <v>Khá</v>
      </c>
      <c r="H197" s="39"/>
    </row>
    <row r="198" spans="1:8" s="26" customFormat="1" ht="17.100000000000001" customHeight="1" x14ac:dyDescent="0.25">
      <c r="A198" s="232">
        <v>176</v>
      </c>
      <c r="B198" s="288" t="s">
        <v>5457</v>
      </c>
      <c r="C198" s="265" t="s">
        <v>3485</v>
      </c>
      <c r="D198" s="265" t="s">
        <v>418</v>
      </c>
      <c r="E198" s="265" t="s">
        <v>147</v>
      </c>
      <c r="F198" s="289">
        <v>88</v>
      </c>
      <c r="G198" s="233" t="str">
        <f t="shared" si="4"/>
        <v>Tốt</v>
      </c>
      <c r="H198" s="39"/>
    </row>
    <row r="199" spans="1:8" s="26" customFormat="1" ht="17.100000000000001" customHeight="1" x14ac:dyDescent="0.25">
      <c r="A199" s="232">
        <v>177</v>
      </c>
      <c r="B199" s="288" t="s">
        <v>5458</v>
      </c>
      <c r="C199" s="265" t="s">
        <v>3486</v>
      </c>
      <c r="D199" s="265" t="s">
        <v>394</v>
      </c>
      <c r="E199" s="265" t="s">
        <v>6</v>
      </c>
      <c r="F199" s="289">
        <v>70</v>
      </c>
      <c r="G199" s="233" t="str">
        <f t="shared" si="4"/>
        <v>Khá</v>
      </c>
      <c r="H199" s="39"/>
    </row>
    <row r="200" spans="1:8" s="26" customFormat="1" ht="31.5" x14ac:dyDescent="0.25">
      <c r="A200" s="232">
        <v>178</v>
      </c>
      <c r="B200" s="293" t="s">
        <v>5459</v>
      </c>
      <c r="C200" s="291" t="s">
        <v>3487</v>
      </c>
      <c r="D200" s="291" t="s">
        <v>106</v>
      </c>
      <c r="E200" s="291" t="s">
        <v>6</v>
      </c>
      <c r="F200" s="515" t="s">
        <v>398</v>
      </c>
      <c r="G200" s="514"/>
      <c r="H200" s="294" t="s">
        <v>5460</v>
      </c>
    </row>
    <row r="201" spans="1:8" s="26" customFormat="1" ht="17.100000000000001" customHeight="1" x14ac:dyDescent="0.25">
      <c r="A201" s="232">
        <v>179</v>
      </c>
      <c r="B201" s="290" t="s">
        <v>5461</v>
      </c>
      <c r="C201" s="265" t="s">
        <v>3488</v>
      </c>
      <c r="D201" s="265" t="s">
        <v>3489</v>
      </c>
      <c r="E201" s="265" t="s">
        <v>468</v>
      </c>
      <c r="F201" s="289">
        <v>79</v>
      </c>
      <c r="G201" s="233" t="str">
        <f t="shared" ref="G201:G261" si="5">IF(F201&gt;=90,"Xuất sắc", IF(F201&gt;=80, "Tốt",IF(F201&gt;=65,"Khá",IF(F201&gt;=50,"Trung bình", IF(F201&gt;=35,"Yếu","Kém")))))</f>
        <v>Khá</v>
      </c>
      <c r="H201" s="39"/>
    </row>
    <row r="202" spans="1:8" s="26" customFormat="1" ht="17.100000000000001" customHeight="1" x14ac:dyDescent="0.25">
      <c r="A202" s="232">
        <v>180</v>
      </c>
      <c r="B202" s="288" t="s">
        <v>5462</v>
      </c>
      <c r="C202" s="265" t="s">
        <v>3490</v>
      </c>
      <c r="D202" s="265" t="s">
        <v>2623</v>
      </c>
      <c r="E202" s="265" t="s">
        <v>370</v>
      </c>
      <c r="F202" s="289">
        <v>82</v>
      </c>
      <c r="G202" s="233" t="str">
        <f t="shared" si="5"/>
        <v>Tốt</v>
      </c>
      <c r="H202" s="39"/>
    </row>
    <row r="203" spans="1:8" s="26" customFormat="1" ht="17.100000000000001" customHeight="1" x14ac:dyDescent="0.25">
      <c r="A203" s="232">
        <v>181</v>
      </c>
      <c r="B203" s="288" t="s">
        <v>5463</v>
      </c>
      <c r="C203" s="265" t="s">
        <v>3491</v>
      </c>
      <c r="D203" s="265" t="s">
        <v>93</v>
      </c>
      <c r="E203" s="265" t="s">
        <v>229</v>
      </c>
      <c r="F203" s="289">
        <v>75</v>
      </c>
      <c r="G203" s="233" t="str">
        <f t="shared" si="5"/>
        <v>Khá</v>
      </c>
      <c r="H203" s="39"/>
    </row>
    <row r="204" spans="1:8" s="26" customFormat="1" ht="17.100000000000001" customHeight="1" x14ac:dyDescent="0.25">
      <c r="A204" s="232">
        <v>182</v>
      </c>
      <c r="B204" s="288" t="s">
        <v>5464</v>
      </c>
      <c r="C204" s="265" t="s">
        <v>3492</v>
      </c>
      <c r="D204" s="265" t="s">
        <v>93</v>
      </c>
      <c r="E204" s="265" t="s">
        <v>3493</v>
      </c>
      <c r="F204" s="289">
        <v>70</v>
      </c>
      <c r="G204" s="233" t="str">
        <f t="shared" si="5"/>
        <v>Khá</v>
      </c>
      <c r="H204" s="39"/>
    </row>
    <row r="205" spans="1:8" s="26" customFormat="1" ht="17.100000000000001" customHeight="1" x14ac:dyDescent="0.25">
      <c r="A205" s="232">
        <v>183</v>
      </c>
      <c r="B205" s="288" t="s">
        <v>5465</v>
      </c>
      <c r="C205" s="265" t="s">
        <v>3494</v>
      </c>
      <c r="D205" s="265" t="s">
        <v>3495</v>
      </c>
      <c r="E205" s="265" t="s">
        <v>178</v>
      </c>
      <c r="F205" s="289">
        <v>75</v>
      </c>
      <c r="G205" s="233" t="str">
        <f t="shared" si="5"/>
        <v>Khá</v>
      </c>
      <c r="H205" s="39"/>
    </row>
    <row r="206" spans="1:8" s="26" customFormat="1" ht="17.100000000000001" customHeight="1" x14ac:dyDescent="0.25">
      <c r="A206" s="232">
        <v>184</v>
      </c>
      <c r="B206" s="288" t="s">
        <v>5466</v>
      </c>
      <c r="C206" s="265" t="s">
        <v>3496</v>
      </c>
      <c r="D206" s="265" t="s">
        <v>488</v>
      </c>
      <c r="E206" s="265" t="s">
        <v>7</v>
      </c>
      <c r="F206" s="289">
        <v>83</v>
      </c>
      <c r="G206" s="233" t="str">
        <f t="shared" si="5"/>
        <v>Tốt</v>
      </c>
      <c r="H206" s="233"/>
    </row>
    <row r="207" spans="1:8" s="26" customFormat="1" ht="17.100000000000001" customHeight="1" x14ac:dyDescent="0.25">
      <c r="A207" s="232">
        <v>185</v>
      </c>
      <c r="B207" s="288" t="s">
        <v>5467</v>
      </c>
      <c r="C207" s="265" t="s">
        <v>3497</v>
      </c>
      <c r="D207" s="265" t="s">
        <v>265</v>
      </c>
      <c r="E207" s="265" t="s">
        <v>42</v>
      </c>
      <c r="F207" s="289">
        <v>88</v>
      </c>
      <c r="G207" s="233" t="str">
        <f t="shared" si="5"/>
        <v>Tốt</v>
      </c>
      <c r="H207" s="39"/>
    </row>
    <row r="208" spans="1:8" s="26" customFormat="1" ht="17.100000000000001" customHeight="1" x14ac:dyDescent="0.25">
      <c r="A208" s="232">
        <v>186</v>
      </c>
      <c r="B208" s="288" t="s">
        <v>5468</v>
      </c>
      <c r="C208" s="265" t="s">
        <v>3498</v>
      </c>
      <c r="D208" s="265" t="s">
        <v>2602</v>
      </c>
      <c r="E208" s="265" t="s">
        <v>43</v>
      </c>
      <c r="F208" s="289">
        <v>82</v>
      </c>
      <c r="G208" s="233" t="str">
        <f t="shared" si="5"/>
        <v>Tốt</v>
      </c>
      <c r="H208" s="39"/>
    </row>
    <row r="209" spans="1:8" s="26" customFormat="1" ht="17.100000000000001" customHeight="1" x14ac:dyDescent="0.25">
      <c r="A209" s="232">
        <v>187</v>
      </c>
      <c r="B209" s="290" t="s">
        <v>5469</v>
      </c>
      <c r="C209" s="265" t="s">
        <v>3499</v>
      </c>
      <c r="D209" s="265" t="s">
        <v>282</v>
      </c>
      <c r="E209" s="265" t="s">
        <v>45</v>
      </c>
      <c r="F209" s="289">
        <v>92</v>
      </c>
      <c r="G209" s="233" t="str">
        <f t="shared" si="5"/>
        <v>Xuất sắc</v>
      </c>
      <c r="H209" s="39"/>
    </row>
    <row r="210" spans="1:8" s="26" customFormat="1" ht="17.100000000000001" customHeight="1" x14ac:dyDescent="0.25">
      <c r="A210" s="232">
        <v>188</v>
      </c>
      <c r="B210" s="288" t="s">
        <v>5470</v>
      </c>
      <c r="C210" s="265" t="s">
        <v>3500</v>
      </c>
      <c r="D210" s="265" t="s">
        <v>1937</v>
      </c>
      <c r="E210" s="265" t="s">
        <v>15</v>
      </c>
      <c r="F210" s="289">
        <v>64</v>
      </c>
      <c r="G210" s="233" t="str">
        <f t="shared" si="5"/>
        <v>Trung bình</v>
      </c>
      <c r="H210" s="233" t="s">
        <v>5441</v>
      </c>
    </row>
    <row r="211" spans="1:8" s="26" customFormat="1" ht="17.100000000000001" customHeight="1" x14ac:dyDescent="0.25">
      <c r="A211" s="232">
        <v>189</v>
      </c>
      <c r="B211" s="288" t="s">
        <v>5471</v>
      </c>
      <c r="C211" s="265" t="s">
        <v>3504</v>
      </c>
      <c r="D211" s="265" t="s">
        <v>274</v>
      </c>
      <c r="E211" s="265" t="s">
        <v>49</v>
      </c>
      <c r="F211" s="289">
        <v>79</v>
      </c>
      <c r="G211" s="233" t="str">
        <f t="shared" si="5"/>
        <v>Khá</v>
      </c>
      <c r="H211" s="39"/>
    </row>
    <row r="212" spans="1:8" s="26" customFormat="1" ht="17.100000000000001" customHeight="1" x14ac:dyDescent="0.25">
      <c r="A212" s="232">
        <v>190</v>
      </c>
      <c r="B212" s="288" t="s">
        <v>5472</v>
      </c>
      <c r="C212" s="265" t="s">
        <v>3502</v>
      </c>
      <c r="D212" s="265" t="s">
        <v>3503</v>
      </c>
      <c r="E212" s="265" t="s">
        <v>49</v>
      </c>
      <c r="F212" s="289">
        <v>79</v>
      </c>
      <c r="G212" s="233" t="str">
        <f t="shared" si="5"/>
        <v>Khá</v>
      </c>
      <c r="H212" s="39"/>
    </row>
    <row r="213" spans="1:8" s="26" customFormat="1" ht="17.100000000000001" customHeight="1" x14ac:dyDescent="0.25">
      <c r="A213" s="232">
        <v>191</v>
      </c>
      <c r="B213" s="288" t="s">
        <v>5473</v>
      </c>
      <c r="C213" s="265" t="s">
        <v>3501</v>
      </c>
      <c r="D213" s="265" t="s">
        <v>112</v>
      </c>
      <c r="E213" s="265" t="s">
        <v>49</v>
      </c>
      <c r="F213" s="289">
        <v>79</v>
      </c>
      <c r="G213" s="233" t="str">
        <f t="shared" si="5"/>
        <v>Khá</v>
      </c>
      <c r="H213" s="39"/>
    </row>
    <row r="214" spans="1:8" s="26" customFormat="1" ht="17.100000000000001" customHeight="1" x14ac:dyDescent="0.25">
      <c r="A214" s="232">
        <v>192</v>
      </c>
      <c r="B214" s="288" t="s">
        <v>5474</v>
      </c>
      <c r="C214" s="265" t="s">
        <v>3505</v>
      </c>
      <c r="D214" s="265" t="s">
        <v>2729</v>
      </c>
      <c r="E214" s="265" t="s">
        <v>1297</v>
      </c>
      <c r="F214" s="289">
        <v>83</v>
      </c>
      <c r="G214" s="233" t="str">
        <f t="shared" si="5"/>
        <v>Tốt</v>
      </c>
      <c r="H214" s="39"/>
    </row>
    <row r="215" spans="1:8" s="26" customFormat="1" ht="17.100000000000001" customHeight="1" x14ac:dyDescent="0.25">
      <c r="A215" s="232">
        <v>193</v>
      </c>
      <c r="B215" s="288" t="s">
        <v>5475</v>
      </c>
      <c r="C215" s="265" t="s">
        <v>3506</v>
      </c>
      <c r="D215" s="265" t="s">
        <v>46</v>
      </c>
      <c r="E215" s="265" t="s">
        <v>124</v>
      </c>
      <c r="F215" s="289">
        <v>95</v>
      </c>
      <c r="G215" s="233" t="str">
        <f t="shared" si="5"/>
        <v>Xuất sắc</v>
      </c>
      <c r="H215" s="39"/>
    </row>
    <row r="216" spans="1:8" s="26" customFormat="1" ht="17.100000000000001" customHeight="1" x14ac:dyDescent="0.25">
      <c r="A216" s="232">
        <v>194</v>
      </c>
      <c r="B216" s="288" t="s">
        <v>5476</v>
      </c>
      <c r="C216" s="265" t="s">
        <v>3509</v>
      </c>
      <c r="D216" s="265" t="s">
        <v>187</v>
      </c>
      <c r="E216" s="265" t="s">
        <v>231</v>
      </c>
      <c r="F216" s="289">
        <v>85</v>
      </c>
      <c r="G216" s="233" t="str">
        <f t="shared" si="5"/>
        <v>Tốt</v>
      </c>
      <c r="H216" s="39"/>
    </row>
    <row r="217" spans="1:8" s="26" customFormat="1" ht="17.100000000000001" customHeight="1" x14ac:dyDescent="0.25">
      <c r="A217" s="232">
        <v>195</v>
      </c>
      <c r="B217" s="290" t="s">
        <v>5477</v>
      </c>
      <c r="C217" s="265" t="s">
        <v>3507</v>
      </c>
      <c r="D217" s="265" t="s">
        <v>3508</v>
      </c>
      <c r="E217" s="265" t="s">
        <v>231</v>
      </c>
      <c r="F217" s="289">
        <v>65</v>
      </c>
      <c r="G217" s="233" t="str">
        <f t="shared" si="5"/>
        <v>Khá</v>
      </c>
      <c r="H217" s="39"/>
    </row>
    <row r="218" spans="1:8" s="26" customFormat="1" ht="17.100000000000001" customHeight="1" x14ac:dyDescent="0.25">
      <c r="A218" s="232">
        <v>196</v>
      </c>
      <c r="B218" s="288" t="s">
        <v>5478</v>
      </c>
      <c r="C218" s="265" t="s">
        <v>3511</v>
      </c>
      <c r="D218" s="265" t="s">
        <v>2477</v>
      </c>
      <c r="E218" s="265" t="s">
        <v>180</v>
      </c>
      <c r="F218" s="289">
        <v>79</v>
      </c>
      <c r="G218" s="233" t="str">
        <f t="shared" si="5"/>
        <v>Khá</v>
      </c>
      <c r="H218" s="39"/>
    </row>
    <row r="219" spans="1:8" s="26" customFormat="1" ht="17.100000000000001" customHeight="1" x14ac:dyDescent="0.25">
      <c r="A219" s="232">
        <v>197</v>
      </c>
      <c r="B219" s="288" t="s">
        <v>5479</v>
      </c>
      <c r="C219" s="265" t="s">
        <v>3510</v>
      </c>
      <c r="D219" s="265" t="s">
        <v>422</v>
      </c>
      <c r="E219" s="265" t="s">
        <v>180</v>
      </c>
      <c r="F219" s="289">
        <v>70</v>
      </c>
      <c r="G219" s="233" t="str">
        <f t="shared" si="5"/>
        <v>Khá</v>
      </c>
      <c r="H219" s="39"/>
    </row>
    <row r="220" spans="1:8" s="26" customFormat="1" ht="17.100000000000001" customHeight="1" x14ac:dyDescent="0.25">
      <c r="A220" s="232">
        <v>198</v>
      </c>
      <c r="B220" s="288" t="s">
        <v>5480</v>
      </c>
      <c r="C220" s="265" t="s">
        <v>3512</v>
      </c>
      <c r="D220" s="265" t="s">
        <v>3513</v>
      </c>
      <c r="E220" s="265" t="s">
        <v>21</v>
      </c>
      <c r="F220" s="289">
        <v>85</v>
      </c>
      <c r="G220" s="233" t="str">
        <f t="shared" si="5"/>
        <v>Tốt</v>
      </c>
      <c r="H220" s="39"/>
    </row>
    <row r="221" spans="1:8" s="26" customFormat="1" ht="17.100000000000001" customHeight="1" x14ac:dyDescent="0.25">
      <c r="A221" s="232">
        <v>199</v>
      </c>
      <c r="B221" s="288" t="s">
        <v>5481</v>
      </c>
      <c r="C221" s="265" t="s">
        <v>3514</v>
      </c>
      <c r="D221" s="265" t="s">
        <v>18</v>
      </c>
      <c r="E221" s="265" t="s">
        <v>56</v>
      </c>
      <c r="F221" s="289">
        <v>80</v>
      </c>
      <c r="G221" s="233" t="str">
        <f t="shared" si="5"/>
        <v>Tốt</v>
      </c>
      <c r="H221" s="39"/>
    </row>
    <row r="222" spans="1:8" s="26" customFormat="1" ht="17.100000000000001" customHeight="1" x14ac:dyDescent="0.25">
      <c r="A222" s="232">
        <v>200</v>
      </c>
      <c r="B222" s="288" t="s">
        <v>5482</v>
      </c>
      <c r="C222" s="265" t="s">
        <v>3515</v>
      </c>
      <c r="D222" s="265" t="s">
        <v>340</v>
      </c>
      <c r="E222" s="265" t="s">
        <v>3146</v>
      </c>
      <c r="F222" s="289">
        <v>65</v>
      </c>
      <c r="G222" s="233" t="str">
        <f t="shared" si="5"/>
        <v>Khá</v>
      </c>
      <c r="H222" s="39"/>
    </row>
    <row r="223" spans="1:8" s="26" customFormat="1" ht="17.100000000000001" customHeight="1" x14ac:dyDescent="0.25">
      <c r="A223" s="232">
        <v>201</v>
      </c>
      <c r="B223" s="288" t="s">
        <v>5483</v>
      </c>
      <c r="C223" s="265" t="s">
        <v>3042</v>
      </c>
      <c r="D223" s="265" t="s">
        <v>36</v>
      </c>
      <c r="E223" s="265" t="s">
        <v>109</v>
      </c>
      <c r="F223" s="289">
        <v>80</v>
      </c>
      <c r="G223" s="233" t="str">
        <f t="shared" si="5"/>
        <v>Tốt</v>
      </c>
      <c r="H223" s="39"/>
    </row>
    <row r="224" spans="1:8" s="26" customFormat="1" ht="17.100000000000001" customHeight="1" x14ac:dyDescent="0.25">
      <c r="A224" s="232">
        <v>202</v>
      </c>
      <c r="B224" s="288" t="s">
        <v>5484</v>
      </c>
      <c r="C224" s="265" t="s">
        <v>3516</v>
      </c>
      <c r="D224" s="265" t="s">
        <v>173</v>
      </c>
      <c r="E224" s="265" t="s">
        <v>109</v>
      </c>
      <c r="F224" s="289">
        <v>89</v>
      </c>
      <c r="G224" s="233" t="str">
        <f t="shared" si="5"/>
        <v>Tốt</v>
      </c>
      <c r="H224" s="39"/>
    </row>
    <row r="225" spans="1:8" s="26" customFormat="1" ht="17.100000000000001" customHeight="1" x14ac:dyDescent="0.25">
      <c r="A225" s="232">
        <v>203</v>
      </c>
      <c r="B225" s="290" t="s">
        <v>5485</v>
      </c>
      <c r="C225" s="265" t="s">
        <v>3517</v>
      </c>
      <c r="D225" s="265" t="s">
        <v>386</v>
      </c>
      <c r="E225" s="265" t="s">
        <v>57</v>
      </c>
      <c r="F225" s="289">
        <v>95</v>
      </c>
      <c r="G225" s="233" t="str">
        <f t="shared" si="5"/>
        <v>Xuất sắc</v>
      </c>
      <c r="H225" s="39"/>
    </row>
    <row r="226" spans="1:8" s="26" customFormat="1" ht="17.100000000000001" customHeight="1" x14ac:dyDescent="0.25">
      <c r="A226" s="232">
        <v>204</v>
      </c>
      <c r="B226" s="288" t="s">
        <v>5486</v>
      </c>
      <c r="C226" s="265" t="s">
        <v>3523</v>
      </c>
      <c r="D226" s="265" t="s">
        <v>215</v>
      </c>
      <c r="E226" s="265" t="s">
        <v>8</v>
      </c>
      <c r="F226" s="289">
        <v>79</v>
      </c>
      <c r="G226" s="233" t="str">
        <f t="shared" si="5"/>
        <v>Khá</v>
      </c>
      <c r="H226" s="39"/>
    </row>
    <row r="227" spans="1:8" s="26" customFormat="1" ht="17.100000000000001" customHeight="1" x14ac:dyDescent="0.25">
      <c r="A227" s="232">
        <v>205</v>
      </c>
      <c r="B227" s="288" t="s">
        <v>5487</v>
      </c>
      <c r="C227" s="265" t="s">
        <v>3518</v>
      </c>
      <c r="D227" s="265" t="s">
        <v>106</v>
      </c>
      <c r="E227" s="265" t="s">
        <v>8</v>
      </c>
      <c r="F227" s="289">
        <v>85</v>
      </c>
      <c r="G227" s="233" t="str">
        <f t="shared" si="5"/>
        <v>Tốt</v>
      </c>
      <c r="H227" s="39"/>
    </row>
    <row r="228" spans="1:8" s="26" customFormat="1" ht="17.100000000000001" customHeight="1" x14ac:dyDescent="0.25">
      <c r="A228" s="232">
        <v>206</v>
      </c>
      <c r="B228" s="288" t="s">
        <v>5488</v>
      </c>
      <c r="C228" s="265" t="s">
        <v>3519</v>
      </c>
      <c r="D228" s="265" t="s">
        <v>3520</v>
      </c>
      <c r="E228" s="265" t="s">
        <v>8</v>
      </c>
      <c r="F228" s="289">
        <v>80</v>
      </c>
      <c r="G228" s="233" t="str">
        <f t="shared" si="5"/>
        <v>Tốt</v>
      </c>
      <c r="H228" s="39"/>
    </row>
    <row r="229" spans="1:8" s="26" customFormat="1" ht="17.100000000000001" customHeight="1" x14ac:dyDescent="0.25">
      <c r="A229" s="232">
        <v>207</v>
      </c>
      <c r="B229" s="288" t="s">
        <v>5489</v>
      </c>
      <c r="C229" s="265" t="s">
        <v>3521</v>
      </c>
      <c r="D229" s="265" t="s">
        <v>3522</v>
      </c>
      <c r="E229" s="265" t="s">
        <v>8</v>
      </c>
      <c r="F229" s="289">
        <v>70</v>
      </c>
      <c r="G229" s="233" t="str">
        <f t="shared" si="5"/>
        <v>Khá</v>
      </c>
      <c r="H229" s="39"/>
    </row>
    <row r="230" spans="1:8" s="26" customFormat="1" ht="17.100000000000001" customHeight="1" x14ac:dyDescent="0.25">
      <c r="A230" s="232">
        <v>208</v>
      </c>
      <c r="B230" s="288" t="s">
        <v>5490</v>
      </c>
      <c r="C230" s="265" t="s">
        <v>3524</v>
      </c>
      <c r="D230" s="265" t="s">
        <v>554</v>
      </c>
      <c r="E230" s="265" t="s">
        <v>25</v>
      </c>
      <c r="F230" s="289">
        <v>89</v>
      </c>
      <c r="G230" s="233" t="str">
        <f t="shared" si="5"/>
        <v>Tốt</v>
      </c>
      <c r="H230" s="39"/>
    </row>
    <row r="231" spans="1:8" s="26" customFormat="1" ht="17.100000000000001" customHeight="1" x14ac:dyDescent="0.25">
      <c r="A231" s="232">
        <v>209</v>
      </c>
      <c r="B231" s="288" t="s">
        <v>5491</v>
      </c>
      <c r="C231" s="265" t="s">
        <v>3525</v>
      </c>
      <c r="D231" s="265" t="s">
        <v>143</v>
      </c>
      <c r="E231" s="265" t="s">
        <v>3526</v>
      </c>
      <c r="F231" s="289">
        <v>70</v>
      </c>
      <c r="G231" s="233" t="str">
        <f t="shared" si="5"/>
        <v>Khá</v>
      </c>
      <c r="H231" s="39"/>
    </row>
    <row r="232" spans="1:8" s="26" customFormat="1" ht="17.100000000000001" customHeight="1" x14ac:dyDescent="0.25">
      <c r="A232" s="232">
        <v>210</v>
      </c>
      <c r="B232" s="288" t="s">
        <v>5492</v>
      </c>
      <c r="C232" s="265" t="s">
        <v>3527</v>
      </c>
      <c r="D232" s="265" t="s">
        <v>3528</v>
      </c>
      <c r="E232" s="265" t="s">
        <v>3529</v>
      </c>
      <c r="F232" s="289">
        <v>85</v>
      </c>
      <c r="G232" s="233" t="str">
        <f t="shared" si="5"/>
        <v>Tốt</v>
      </c>
      <c r="H232" s="39"/>
    </row>
    <row r="233" spans="1:8" s="26" customFormat="1" ht="17.100000000000001" customHeight="1" x14ac:dyDescent="0.25">
      <c r="A233" s="232">
        <v>211</v>
      </c>
      <c r="B233" s="290" t="s">
        <v>5493</v>
      </c>
      <c r="C233" s="291" t="s">
        <v>3530</v>
      </c>
      <c r="D233" s="291" t="s">
        <v>3531</v>
      </c>
      <c r="E233" s="291" t="s">
        <v>130</v>
      </c>
      <c r="F233" s="289">
        <v>35</v>
      </c>
      <c r="G233" s="289" t="str">
        <f t="shared" si="5"/>
        <v>Yếu</v>
      </c>
      <c r="H233" s="289" t="s">
        <v>73</v>
      </c>
    </row>
    <row r="234" spans="1:8" s="26" customFormat="1" ht="17.100000000000001" customHeight="1" x14ac:dyDescent="0.25">
      <c r="A234" s="232">
        <v>212</v>
      </c>
      <c r="B234" s="288" t="s">
        <v>5494</v>
      </c>
      <c r="C234" s="265" t="s">
        <v>3532</v>
      </c>
      <c r="D234" s="265" t="s">
        <v>366</v>
      </c>
      <c r="E234" s="265" t="s">
        <v>170</v>
      </c>
      <c r="F234" s="289">
        <v>87</v>
      </c>
      <c r="G234" s="233" t="str">
        <f t="shared" si="5"/>
        <v>Tốt</v>
      </c>
      <c r="H234" s="39"/>
    </row>
    <row r="235" spans="1:8" s="26" customFormat="1" ht="17.100000000000001" customHeight="1" x14ac:dyDescent="0.25">
      <c r="A235" s="232">
        <v>213</v>
      </c>
      <c r="B235" s="288" t="s">
        <v>5495</v>
      </c>
      <c r="C235" s="265" t="s">
        <v>3533</v>
      </c>
      <c r="D235" s="265" t="s">
        <v>3534</v>
      </c>
      <c r="E235" s="265" t="s">
        <v>3260</v>
      </c>
      <c r="F235" s="289">
        <v>80</v>
      </c>
      <c r="G235" s="233" t="str">
        <f t="shared" si="5"/>
        <v>Tốt</v>
      </c>
      <c r="H235" s="39"/>
    </row>
    <row r="236" spans="1:8" s="26" customFormat="1" ht="17.100000000000001" customHeight="1" x14ac:dyDescent="0.25">
      <c r="A236" s="232">
        <v>214</v>
      </c>
      <c r="B236" s="288" t="s">
        <v>5496</v>
      </c>
      <c r="C236" s="265" t="s">
        <v>3535</v>
      </c>
      <c r="D236" s="265" t="s">
        <v>295</v>
      </c>
      <c r="E236" s="265" t="s">
        <v>182</v>
      </c>
      <c r="F236" s="289">
        <v>64</v>
      </c>
      <c r="G236" s="233" t="str">
        <f t="shared" si="5"/>
        <v>Trung bình</v>
      </c>
      <c r="H236" s="39"/>
    </row>
    <row r="237" spans="1:8" s="26" customFormat="1" ht="17.100000000000001" customHeight="1" x14ac:dyDescent="0.25">
      <c r="A237" s="232">
        <v>215</v>
      </c>
      <c r="B237" s="288" t="s">
        <v>5497</v>
      </c>
      <c r="C237" s="265" t="s">
        <v>3536</v>
      </c>
      <c r="D237" s="265" t="s">
        <v>351</v>
      </c>
      <c r="E237" s="265" t="s">
        <v>26</v>
      </c>
      <c r="F237" s="289">
        <v>50</v>
      </c>
      <c r="G237" s="233" t="str">
        <f t="shared" si="5"/>
        <v>Trung bình</v>
      </c>
      <c r="H237" s="39"/>
    </row>
    <row r="238" spans="1:8" s="26" customFormat="1" ht="17.100000000000001" customHeight="1" x14ac:dyDescent="0.25">
      <c r="A238" s="232">
        <v>216</v>
      </c>
      <c r="B238" s="288" t="s">
        <v>5498</v>
      </c>
      <c r="C238" s="265" t="s">
        <v>3537</v>
      </c>
      <c r="D238" s="265" t="s">
        <v>3538</v>
      </c>
      <c r="E238" s="265" t="s">
        <v>26</v>
      </c>
      <c r="F238" s="289">
        <v>85</v>
      </c>
      <c r="G238" s="233" t="str">
        <f t="shared" si="5"/>
        <v>Tốt</v>
      </c>
      <c r="H238" s="39"/>
    </row>
    <row r="239" spans="1:8" s="26" customFormat="1" ht="17.100000000000001" customHeight="1" x14ac:dyDescent="0.25">
      <c r="A239" s="232">
        <v>217</v>
      </c>
      <c r="B239" s="290" t="s">
        <v>5499</v>
      </c>
      <c r="C239" s="291" t="s">
        <v>3539</v>
      </c>
      <c r="D239" s="291" t="s">
        <v>515</v>
      </c>
      <c r="E239" s="291" t="s">
        <v>2935</v>
      </c>
      <c r="F239" s="295">
        <v>0</v>
      </c>
      <c r="G239" s="295" t="str">
        <f t="shared" si="5"/>
        <v>Kém</v>
      </c>
      <c r="H239" s="312" t="s">
        <v>2219</v>
      </c>
    </row>
    <row r="240" spans="1:8" s="26" customFormat="1" ht="17.100000000000001" customHeight="1" x14ac:dyDescent="0.25">
      <c r="A240" s="232">
        <v>218</v>
      </c>
      <c r="B240" s="288" t="s">
        <v>5500</v>
      </c>
      <c r="C240" s="265" t="s">
        <v>3540</v>
      </c>
      <c r="D240" s="265" t="s">
        <v>51</v>
      </c>
      <c r="E240" s="265" t="s">
        <v>269</v>
      </c>
      <c r="F240" s="289">
        <v>82</v>
      </c>
      <c r="G240" s="233" t="str">
        <f t="shared" si="5"/>
        <v>Tốt</v>
      </c>
      <c r="H240" s="39"/>
    </row>
    <row r="241" spans="1:8" s="26" customFormat="1" ht="17.100000000000001" customHeight="1" x14ac:dyDescent="0.25">
      <c r="A241" s="232">
        <v>219</v>
      </c>
      <c r="B241" s="290" t="s">
        <v>5501</v>
      </c>
      <c r="C241" s="291" t="s">
        <v>3541</v>
      </c>
      <c r="D241" s="291" t="s">
        <v>264</v>
      </c>
      <c r="E241" s="291" t="s">
        <v>11</v>
      </c>
      <c r="F241" s="295">
        <v>0</v>
      </c>
      <c r="G241" s="295" t="str">
        <f t="shared" si="5"/>
        <v>Kém</v>
      </c>
      <c r="H241" s="312" t="s">
        <v>2219</v>
      </c>
    </row>
    <row r="242" spans="1:8" s="26" customFormat="1" ht="17.100000000000001" customHeight="1" x14ac:dyDescent="0.25">
      <c r="A242" s="232">
        <v>220</v>
      </c>
      <c r="B242" s="288" t="s">
        <v>5502</v>
      </c>
      <c r="C242" s="265" t="s">
        <v>3542</v>
      </c>
      <c r="D242" s="265" t="s">
        <v>3543</v>
      </c>
      <c r="E242" s="265" t="s">
        <v>11</v>
      </c>
      <c r="F242" s="289">
        <v>80</v>
      </c>
      <c r="G242" s="233" t="str">
        <f t="shared" si="5"/>
        <v>Tốt</v>
      </c>
      <c r="H242" s="39"/>
    </row>
    <row r="243" spans="1:8" s="26" customFormat="1" ht="17.100000000000001" customHeight="1" x14ac:dyDescent="0.25">
      <c r="A243" s="232">
        <v>221</v>
      </c>
      <c r="B243" s="288" t="s">
        <v>5503</v>
      </c>
      <c r="C243" s="265" t="s">
        <v>3544</v>
      </c>
      <c r="D243" s="265" t="s">
        <v>3545</v>
      </c>
      <c r="E243" s="265" t="s">
        <v>483</v>
      </c>
      <c r="F243" s="289">
        <v>64</v>
      </c>
      <c r="G243" s="233" t="str">
        <f t="shared" si="5"/>
        <v>Trung bình</v>
      </c>
      <c r="H243" s="233" t="s">
        <v>5441</v>
      </c>
    </row>
    <row r="244" spans="1:8" s="26" customFormat="1" ht="17.100000000000001" customHeight="1" x14ac:dyDescent="0.25">
      <c r="A244" s="232">
        <v>222</v>
      </c>
      <c r="B244" s="288" t="s">
        <v>5504</v>
      </c>
      <c r="C244" s="265" t="s">
        <v>3546</v>
      </c>
      <c r="D244" s="265" t="s">
        <v>3547</v>
      </c>
      <c r="E244" s="265" t="s">
        <v>203</v>
      </c>
      <c r="F244" s="289">
        <v>80</v>
      </c>
      <c r="G244" s="233" t="str">
        <f t="shared" si="5"/>
        <v>Tốt</v>
      </c>
      <c r="H244" s="39"/>
    </row>
    <row r="245" spans="1:8" s="26" customFormat="1" ht="17.100000000000001" customHeight="1" x14ac:dyDescent="0.25">
      <c r="A245" s="232">
        <v>223</v>
      </c>
      <c r="B245" s="288" t="s">
        <v>5505</v>
      </c>
      <c r="C245" s="265" t="s">
        <v>3548</v>
      </c>
      <c r="D245" s="265" t="s">
        <v>407</v>
      </c>
      <c r="E245" s="265" t="s">
        <v>64</v>
      </c>
      <c r="F245" s="289">
        <v>75</v>
      </c>
      <c r="G245" s="233" t="str">
        <f t="shared" si="5"/>
        <v>Khá</v>
      </c>
      <c r="H245" s="39"/>
    </row>
    <row r="246" spans="1:8" s="26" customFormat="1" ht="17.100000000000001" customHeight="1" x14ac:dyDescent="0.25">
      <c r="A246" s="232">
        <v>224</v>
      </c>
      <c r="B246" s="288" t="s">
        <v>5506</v>
      </c>
      <c r="C246" s="265" t="s">
        <v>3550</v>
      </c>
      <c r="D246" s="265" t="s">
        <v>89</v>
      </c>
      <c r="E246" s="265" t="s">
        <v>64</v>
      </c>
      <c r="F246" s="289">
        <v>79</v>
      </c>
      <c r="G246" s="233" t="str">
        <f t="shared" si="5"/>
        <v>Khá</v>
      </c>
      <c r="H246" s="39"/>
    </row>
    <row r="247" spans="1:8" s="26" customFormat="1" ht="17.100000000000001" customHeight="1" x14ac:dyDescent="0.25">
      <c r="A247" s="232">
        <v>225</v>
      </c>
      <c r="B247" s="288" t="s">
        <v>5507</v>
      </c>
      <c r="C247" s="265" t="s">
        <v>3549</v>
      </c>
      <c r="D247" s="265" t="s">
        <v>65</v>
      </c>
      <c r="E247" s="265" t="s">
        <v>64</v>
      </c>
      <c r="F247" s="289">
        <v>90</v>
      </c>
      <c r="G247" s="233" t="str">
        <f t="shared" si="5"/>
        <v>Xuất sắc</v>
      </c>
      <c r="H247" s="39"/>
    </row>
    <row r="248" spans="1:8" s="26" customFormat="1" ht="17.100000000000001" customHeight="1" x14ac:dyDescent="0.25">
      <c r="A248" s="232">
        <v>226</v>
      </c>
      <c r="B248" s="288" t="s">
        <v>5508</v>
      </c>
      <c r="C248" s="265" t="s">
        <v>3551</v>
      </c>
      <c r="D248" s="265" t="s">
        <v>2598</v>
      </c>
      <c r="E248" s="265" t="s">
        <v>343</v>
      </c>
      <c r="F248" s="289">
        <v>78</v>
      </c>
      <c r="G248" s="233" t="str">
        <f t="shared" si="5"/>
        <v>Khá</v>
      </c>
      <c r="H248" s="39"/>
    </row>
    <row r="249" spans="1:8" s="26" customFormat="1" ht="17.100000000000001" customHeight="1" x14ac:dyDescent="0.25">
      <c r="A249" s="232">
        <v>227</v>
      </c>
      <c r="B249" s="290" t="s">
        <v>5509</v>
      </c>
      <c r="C249" s="291" t="s">
        <v>3552</v>
      </c>
      <c r="D249" s="291" t="s">
        <v>18</v>
      </c>
      <c r="E249" s="291" t="s">
        <v>192</v>
      </c>
      <c r="F249" s="295">
        <v>0</v>
      </c>
      <c r="G249" s="295" t="str">
        <f t="shared" si="5"/>
        <v>Kém</v>
      </c>
      <c r="H249" s="312" t="s">
        <v>2219</v>
      </c>
    </row>
    <row r="250" spans="1:8" s="26" customFormat="1" ht="17.100000000000001" customHeight="1" x14ac:dyDescent="0.25">
      <c r="A250" s="232">
        <v>228</v>
      </c>
      <c r="B250" s="288" t="s">
        <v>5510</v>
      </c>
      <c r="C250" s="265" t="s">
        <v>3553</v>
      </c>
      <c r="D250" s="265" t="s">
        <v>3554</v>
      </c>
      <c r="E250" s="265" t="s">
        <v>137</v>
      </c>
      <c r="F250" s="289">
        <v>95</v>
      </c>
      <c r="G250" s="233" t="str">
        <f t="shared" si="5"/>
        <v>Xuất sắc</v>
      </c>
      <c r="H250" s="39"/>
    </row>
    <row r="251" spans="1:8" s="26" customFormat="1" ht="17.100000000000001" customHeight="1" x14ac:dyDescent="0.25">
      <c r="A251" s="232">
        <v>229</v>
      </c>
      <c r="B251" s="288" t="s">
        <v>5511</v>
      </c>
      <c r="C251" s="265" t="s">
        <v>3555</v>
      </c>
      <c r="D251" s="265" t="s">
        <v>165</v>
      </c>
      <c r="E251" s="265" t="s">
        <v>67</v>
      </c>
      <c r="F251" s="289">
        <v>83</v>
      </c>
      <c r="G251" s="233" t="str">
        <f t="shared" si="5"/>
        <v>Tốt</v>
      </c>
      <c r="H251" s="39"/>
    </row>
    <row r="252" spans="1:8" s="26" customFormat="1" ht="17.100000000000001" customHeight="1" x14ac:dyDescent="0.25">
      <c r="A252" s="232">
        <v>230</v>
      </c>
      <c r="B252" s="288" t="s">
        <v>5512</v>
      </c>
      <c r="C252" s="265" t="s">
        <v>3556</v>
      </c>
      <c r="D252" s="265" t="s">
        <v>3557</v>
      </c>
      <c r="E252" s="265" t="s">
        <v>12</v>
      </c>
      <c r="F252" s="289">
        <v>65</v>
      </c>
      <c r="G252" s="233" t="str">
        <f t="shared" si="5"/>
        <v>Khá</v>
      </c>
      <c r="H252" s="39"/>
    </row>
    <row r="253" spans="1:8" s="26" customFormat="1" ht="17.100000000000001" customHeight="1" x14ac:dyDescent="0.25">
      <c r="A253" s="232">
        <v>231</v>
      </c>
      <c r="B253" s="288" t="s">
        <v>5513</v>
      </c>
      <c r="C253" s="265" t="s">
        <v>3558</v>
      </c>
      <c r="D253" s="265" t="s">
        <v>3559</v>
      </c>
      <c r="E253" s="265" t="s">
        <v>12</v>
      </c>
      <c r="F253" s="289">
        <v>92</v>
      </c>
      <c r="G253" s="233" t="str">
        <f t="shared" si="5"/>
        <v>Xuất sắc</v>
      </c>
      <c r="H253" s="39"/>
    </row>
    <row r="254" spans="1:8" s="26" customFormat="1" ht="17.100000000000001" customHeight="1" x14ac:dyDescent="0.25">
      <c r="A254" s="232">
        <v>232</v>
      </c>
      <c r="B254" s="288" t="s">
        <v>5514</v>
      </c>
      <c r="C254" s="265" t="s">
        <v>3560</v>
      </c>
      <c r="D254" s="265" t="s">
        <v>3561</v>
      </c>
      <c r="E254" s="265" t="s">
        <v>139</v>
      </c>
      <c r="F254" s="289">
        <v>85</v>
      </c>
      <c r="G254" s="233" t="str">
        <f t="shared" si="5"/>
        <v>Tốt</v>
      </c>
      <c r="H254" s="39"/>
    </row>
    <row r="255" spans="1:8" s="26" customFormat="1" ht="17.100000000000001" customHeight="1" x14ac:dyDescent="0.25">
      <c r="A255" s="232">
        <v>233</v>
      </c>
      <c r="B255" s="288" t="s">
        <v>5515</v>
      </c>
      <c r="C255" s="265" t="s">
        <v>3563</v>
      </c>
      <c r="D255" s="265" t="s">
        <v>403</v>
      </c>
      <c r="E255" s="265" t="s">
        <v>393</v>
      </c>
      <c r="F255" s="289">
        <v>65</v>
      </c>
      <c r="G255" s="233" t="str">
        <f t="shared" si="5"/>
        <v>Khá</v>
      </c>
      <c r="H255" s="39"/>
    </row>
    <row r="256" spans="1:8" s="26" customFormat="1" ht="17.100000000000001" customHeight="1" x14ac:dyDescent="0.25">
      <c r="A256" s="232">
        <v>234</v>
      </c>
      <c r="B256" s="288" t="s">
        <v>5516</v>
      </c>
      <c r="C256" s="265" t="s">
        <v>3562</v>
      </c>
      <c r="D256" s="265" t="s">
        <v>298</v>
      </c>
      <c r="E256" s="265" t="s">
        <v>393</v>
      </c>
      <c r="F256" s="289">
        <v>85</v>
      </c>
      <c r="G256" s="233" t="str">
        <f t="shared" si="5"/>
        <v>Tốt</v>
      </c>
      <c r="H256" s="39"/>
    </row>
    <row r="257" spans="1:8" s="26" customFormat="1" ht="17.100000000000001" customHeight="1" x14ac:dyDescent="0.25">
      <c r="A257" s="232">
        <v>235</v>
      </c>
      <c r="B257" s="290" t="s">
        <v>5517</v>
      </c>
      <c r="C257" s="291" t="s">
        <v>3564</v>
      </c>
      <c r="D257" s="291" t="s">
        <v>233</v>
      </c>
      <c r="E257" s="291" t="s">
        <v>161</v>
      </c>
      <c r="F257" s="295">
        <v>35</v>
      </c>
      <c r="G257" s="295" t="str">
        <f t="shared" si="5"/>
        <v>Yếu</v>
      </c>
      <c r="H257" s="295" t="s">
        <v>73</v>
      </c>
    </row>
    <row r="258" spans="1:8" s="26" customFormat="1" ht="17.100000000000001" customHeight="1" x14ac:dyDescent="0.25">
      <c r="A258" s="232">
        <v>236</v>
      </c>
      <c r="B258" s="288" t="s">
        <v>5518</v>
      </c>
      <c r="C258" s="265" t="s">
        <v>3565</v>
      </c>
      <c r="D258" s="265" t="s">
        <v>3566</v>
      </c>
      <c r="E258" s="265" t="s">
        <v>206</v>
      </c>
      <c r="F258" s="289">
        <v>68</v>
      </c>
      <c r="G258" s="233" t="str">
        <f t="shared" si="5"/>
        <v>Khá</v>
      </c>
      <c r="H258" s="39"/>
    </row>
    <row r="259" spans="1:8" s="26" customFormat="1" ht="17.100000000000001" customHeight="1" x14ac:dyDescent="0.25">
      <c r="A259" s="232">
        <v>237</v>
      </c>
      <c r="B259" s="288" t="s">
        <v>5519</v>
      </c>
      <c r="C259" s="265" t="s">
        <v>3567</v>
      </c>
      <c r="D259" s="265" t="s">
        <v>3568</v>
      </c>
      <c r="E259" s="265" t="s">
        <v>24</v>
      </c>
      <c r="F259" s="289">
        <v>85</v>
      </c>
      <c r="G259" s="233" t="str">
        <f t="shared" si="5"/>
        <v>Tốt</v>
      </c>
      <c r="H259" s="39"/>
    </row>
    <row r="260" spans="1:8" s="26" customFormat="1" ht="17.100000000000001" customHeight="1" x14ac:dyDescent="0.25">
      <c r="A260" s="232">
        <v>238</v>
      </c>
      <c r="B260" s="288" t="s">
        <v>5520</v>
      </c>
      <c r="C260" s="265" t="s">
        <v>3569</v>
      </c>
      <c r="D260" s="265" t="s">
        <v>3570</v>
      </c>
      <c r="E260" s="265" t="s">
        <v>460</v>
      </c>
      <c r="F260" s="289">
        <v>79</v>
      </c>
      <c r="G260" s="233" t="str">
        <f t="shared" si="5"/>
        <v>Khá</v>
      </c>
      <c r="H260" s="39"/>
    </row>
    <row r="261" spans="1:8" s="26" customFormat="1" ht="17.100000000000001" customHeight="1" x14ac:dyDescent="0.25">
      <c r="A261" s="232">
        <v>239</v>
      </c>
      <c r="B261" s="288" t="s">
        <v>5521</v>
      </c>
      <c r="C261" s="265" t="s">
        <v>3571</v>
      </c>
      <c r="D261" s="265" t="s">
        <v>514</v>
      </c>
      <c r="E261" s="265" t="s">
        <v>142</v>
      </c>
      <c r="F261" s="289">
        <v>99</v>
      </c>
      <c r="G261" s="233" t="str">
        <f t="shared" si="5"/>
        <v>Xuất sắc</v>
      </c>
      <c r="H261" s="39"/>
    </row>
    <row r="262" spans="1:8" s="26" customFormat="1" ht="17.100000000000001" customHeight="1" x14ac:dyDescent="0.25">
      <c r="A262" s="232"/>
      <c r="B262" s="232"/>
      <c r="C262" s="206" t="s">
        <v>5522</v>
      </c>
      <c r="D262" s="213"/>
      <c r="E262" s="213"/>
      <c r="F262" s="209"/>
      <c r="G262" s="280"/>
      <c r="H262" s="232"/>
    </row>
    <row r="263" spans="1:8" s="26" customFormat="1" ht="17.100000000000001" customHeight="1" x14ac:dyDescent="0.25">
      <c r="A263" s="232">
        <v>240</v>
      </c>
      <c r="B263" s="296">
        <v>1</v>
      </c>
      <c r="C263" s="297" t="s">
        <v>3572</v>
      </c>
      <c r="D263" s="297" t="s">
        <v>3573</v>
      </c>
      <c r="E263" s="297" t="s">
        <v>34</v>
      </c>
      <c r="F263" s="296">
        <v>58</v>
      </c>
      <c r="G263" s="298" t="s">
        <v>105</v>
      </c>
      <c r="H263" s="295" t="s">
        <v>73</v>
      </c>
    </row>
    <row r="264" spans="1:8" s="26" customFormat="1" ht="17.100000000000001" customHeight="1" x14ac:dyDescent="0.25">
      <c r="A264" s="232">
        <v>241</v>
      </c>
      <c r="B264" s="296">
        <v>2</v>
      </c>
      <c r="C264" s="297" t="s">
        <v>3574</v>
      </c>
      <c r="D264" s="297" t="s">
        <v>708</v>
      </c>
      <c r="E264" s="297" t="s">
        <v>34</v>
      </c>
      <c r="F264" s="296">
        <v>96</v>
      </c>
      <c r="G264" s="298" t="s">
        <v>77</v>
      </c>
      <c r="H264" s="299"/>
    </row>
    <row r="265" spans="1:8" s="26" customFormat="1" ht="17.100000000000001" customHeight="1" x14ac:dyDescent="0.25">
      <c r="A265" s="232">
        <v>242</v>
      </c>
      <c r="B265" s="296">
        <v>3</v>
      </c>
      <c r="C265" s="297" t="s">
        <v>3575</v>
      </c>
      <c r="D265" s="297" t="s">
        <v>36</v>
      </c>
      <c r="E265" s="297" t="s">
        <v>34</v>
      </c>
      <c r="F265" s="296">
        <v>83</v>
      </c>
      <c r="G265" s="298" t="s">
        <v>31</v>
      </c>
      <c r="H265" s="299"/>
    </row>
    <row r="266" spans="1:8" s="26" customFormat="1" ht="17.100000000000001" customHeight="1" x14ac:dyDescent="0.25">
      <c r="A266" s="232">
        <v>243</v>
      </c>
      <c r="B266" s="296">
        <v>4</v>
      </c>
      <c r="C266" s="297" t="s">
        <v>3576</v>
      </c>
      <c r="D266" s="297" t="s">
        <v>74</v>
      </c>
      <c r="E266" s="297" t="s">
        <v>34</v>
      </c>
      <c r="F266" s="296">
        <v>74</v>
      </c>
      <c r="G266" s="298" t="s">
        <v>72</v>
      </c>
      <c r="H266" s="299"/>
    </row>
    <row r="267" spans="1:8" s="26" customFormat="1" ht="17.100000000000001" customHeight="1" x14ac:dyDescent="0.25">
      <c r="A267" s="232">
        <v>244</v>
      </c>
      <c r="B267" s="296">
        <v>5</v>
      </c>
      <c r="C267" s="297" t="s">
        <v>3577</v>
      </c>
      <c r="D267" s="297" t="s">
        <v>83</v>
      </c>
      <c r="E267" s="297" t="s">
        <v>34</v>
      </c>
      <c r="F267" s="296">
        <v>60</v>
      </c>
      <c r="G267" s="298" t="s">
        <v>105</v>
      </c>
      <c r="H267" s="295" t="s">
        <v>73</v>
      </c>
    </row>
    <row r="268" spans="1:8" s="26" customFormat="1" ht="17.100000000000001" customHeight="1" x14ac:dyDescent="0.25">
      <c r="A268" s="232">
        <v>245</v>
      </c>
      <c r="B268" s="296">
        <v>6</v>
      </c>
      <c r="C268" s="297" t="s">
        <v>3578</v>
      </c>
      <c r="D268" s="297" t="s">
        <v>587</v>
      </c>
      <c r="E268" s="297" t="s">
        <v>34</v>
      </c>
      <c r="F268" s="296">
        <v>86</v>
      </c>
      <c r="G268" s="298" t="s">
        <v>31</v>
      </c>
      <c r="H268" s="299"/>
    </row>
    <row r="269" spans="1:8" s="26" customFormat="1" ht="17.100000000000001" customHeight="1" x14ac:dyDescent="0.25">
      <c r="A269" s="232">
        <v>246</v>
      </c>
      <c r="B269" s="296">
        <v>7</v>
      </c>
      <c r="C269" s="297" t="s">
        <v>3579</v>
      </c>
      <c r="D269" s="297" t="s">
        <v>1064</v>
      </c>
      <c r="E269" s="297" t="s">
        <v>147</v>
      </c>
      <c r="F269" s="516" t="s">
        <v>398</v>
      </c>
      <c r="G269" s="517"/>
      <c r="H269" s="296" t="s">
        <v>5523</v>
      </c>
    </row>
    <row r="270" spans="1:8" s="26" customFormat="1" ht="17.100000000000001" customHeight="1" x14ac:dyDescent="0.25">
      <c r="A270" s="232">
        <v>247</v>
      </c>
      <c r="B270" s="296">
        <v>8</v>
      </c>
      <c r="C270" s="297" t="s">
        <v>3580</v>
      </c>
      <c r="D270" s="297" t="s">
        <v>3554</v>
      </c>
      <c r="E270" s="297" t="s">
        <v>6</v>
      </c>
      <c r="F270" s="296">
        <v>86</v>
      </c>
      <c r="G270" s="298" t="s">
        <v>31</v>
      </c>
      <c r="H270" s="299"/>
    </row>
    <row r="271" spans="1:8" s="26" customFormat="1" ht="17.100000000000001" customHeight="1" x14ac:dyDescent="0.25">
      <c r="A271" s="232">
        <v>248</v>
      </c>
      <c r="B271" s="296">
        <v>9</v>
      </c>
      <c r="C271" s="297" t="s">
        <v>3581</v>
      </c>
      <c r="D271" s="297" t="s">
        <v>3582</v>
      </c>
      <c r="E271" s="297" t="s">
        <v>6</v>
      </c>
      <c r="F271" s="296">
        <v>80</v>
      </c>
      <c r="G271" s="298" t="s">
        <v>31</v>
      </c>
      <c r="H271" s="299"/>
    </row>
    <row r="272" spans="1:8" s="26" customFormat="1" ht="17.100000000000001" customHeight="1" x14ac:dyDescent="0.25">
      <c r="A272" s="232">
        <v>249</v>
      </c>
      <c r="B272" s="296">
        <v>10</v>
      </c>
      <c r="C272" s="297" t="s">
        <v>3583</v>
      </c>
      <c r="D272" s="297" t="s">
        <v>444</v>
      </c>
      <c r="E272" s="297" t="s">
        <v>277</v>
      </c>
      <c r="F272" s="296">
        <v>90</v>
      </c>
      <c r="G272" s="298" t="s">
        <v>77</v>
      </c>
      <c r="H272" s="299"/>
    </row>
    <row r="273" spans="1:8" s="26" customFormat="1" ht="17.100000000000001" customHeight="1" x14ac:dyDescent="0.25">
      <c r="A273" s="232">
        <v>250</v>
      </c>
      <c r="B273" s="296">
        <v>11</v>
      </c>
      <c r="C273" s="297" t="s">
        <v>3584</v>
      </c>
      <c r="D273" s="297" t="s">
        <v>3585</v>
      </c>
      <c r="E273" s="297" t="s">
        <v>278</v>
      </c>
      <c r="F273" s="296">
        <v>85</v>
      </c>
      <c r="G273" s="298" t="s">
        <v>31</v>
      </c>
      <c r="H273" s="299"/>
    </row>
    <row r="274" spans="1:8" s="26" customFormat="1" ht="17.100000000000001" customHeight="1" x14ac:dyDescent="0.25">
      <c r="A274" s="232">
        <v>251</v>
      </c>
      <c r="B274" s="296">
        <v>12</v>
      </c>
      <c r="C274" s="297" t="s">
        <v>3586</v>
      </c>
      <c r="D274" s="297" t="s">
        <v>188</v>
      </c>
      <c r="E274" s="297" t="s">
        <v>278</v>
      </c>
      <c r="F274" s="296">
        <v>0</v>
      </c>
      <c r="G274" s="298" t="s">
        <v>3709</v>
      </c>
      <c r="H274" s="313" t="s">
        <v>5530</v>
      </c>
    </row>
    <row r="275" spans="1:8" s="26" customFormat="1" ht="17.100000000000001" customHeight="1" x14ac:dyDescent="0.25">
      <c r="A275" s="232">
        <v>252</v>
      </c>
      <c r="B275" s="296">
        <v>13</v>
      </c>
      <c r="C275" s="297" t="s">
        <v>3587</v>
      </c>
      <c r="D275" s="297" t="s">
        <v>492</v>
      </c>
      <c r="E275" s="297" t="s">
        <v>41</v>
      </c>
      <c r="F275" s="296">
        <v>93</v>
      </c>
      <c r="G275" s="298" t="s">
        <v>77</v>
      </c>
      <c r="H275" s="299"/>
    </row>
    <row r="276" spans="1:8" s="26" customFormat="1" ht="17.100000000000001" customHeight="1" x14ac:dyDescent="0.25">
      <c r="A276" s="232">
        <v>253</v>
      </c>
      <c r="B276" s="296">
        <v>14</v>
      </c>
      <c r="C276" s="297" t="s">
        <v>3588</v>
      </c>
      <c r="D276" s="297" t="s">
        <v>188</v>
      </c>
      <c r="E276" s="297" t="s">
        <v>209</v>
      </c>
      <c r="F276" s="296">
        <v>86</v>
      </c>
      <c r="G276" s="298" t="s">
        <v>31</v>
      </c>
      <c r="H276" s="299"/>
    </row>
    <row r="277" spans="1:8" s="26" customFormat="1" ht="17.100000000000001" customHeight="1" x14ac:dyDescent="0.25">
      <c r="A277" s="232">
        <v>254</v>
      </c>
      <c r="B277" s="296">
        <v>15</v>
      </c>
      <c r="C277" s="297" t="s">
        <v>3589</v>
      </c>
      <c r="D277" s="297" t="s">
        <v>3590</v>
      </c>
      <c r="E277" s="297" t="s">
        <v>42</v>
      </c>
      <c r="F277" s="296">
        <v>0</v>
      </c>
      <c r="G277" s="298" t="s">
        <v>3709</v>
      </c>
      <c r="H277" s="313" t="s">
        <v>5530</v>
      </c>
    </row>
    <row r="278" spans="1:8" s="26" customFormat="1" ht="17.100000000000001" customHeight="1" x14ac:dyDescent="0.25">
      <c r="A278" s="232">
        <v>255</v>
      </c>
      <c r="B278" s="296">
        <v>16</v>
      </c>
      <c r="C278" s="300" t="s">
        <v>3591</v>
      </c>
      <c r="D278" s="301" t="s">
        <v>3592</v>
      </c>
      <c r="E278" s="301" t="s">
        <v>255</v>
      </c>
      <c r="F278" s="296">
        <v>0</v>
      </c>
      <c r="G278" s="298" t="s">
        <v>3709</v>
      </c>
      <c r="H278" s="313" t="s">
        <v>5530</v>
      </c>
    </row>
    <row r="279" spans="1:8" s="26" customFormat="1" ht="17.100000000000001" customHeight="1" x14ac:dyDescent="0.25">
      <c r="A279" s="232">
        <v>256</v>
      </c>
      <c r="B279" s="296">
        <v>17</v>
      </c>
      <c r="C279" s="297" t="s">
        <v>3595</v>
      </c>
      <c r="D279" s="297" t="s">
        <v>197</v>
      </c>
      <c r="E279" s="297" t="s">
        <v>49</v>
      </c>
      <c r="F279" s="296">
        <v>88</v>
      </c>
      <c r="G279" s="298" t="s">
        <v>31</v>
      </c>
      <c r="H279" s="299"/>
    </row>
    <row r="280" spans="1:8" s="26" customFormat="1" ht="17.100000000000001" customHeight="1" x14ac:dyDescent="0.25">
      <c r="A280" s="232">
        <v>257</v>
      </c>
      <c r="B280" s="296">
        <v>18</v>
      </c>
      <c r="C280" s="297" t="s">
        <v>3596</v>
      </c>
      <c r="D280" s="297" t="s">
        <v>18</v>
      </c>
      <c r="E280" s="297" t="s">
        <v>124</v>
      </c>
      <c r="F280" s="296">
        <v>67</v>
      </c>
      <c r="G280" s="298" t="s">
        <v>72</v>
      </c>
      <c r="H280" s="296" t="s">
        <v>73</v>
      </c>
    </row>
    <row r="281" spans="1:8" s="26" customFormat="1" ht="17.100000000000001" customHeight="1" x14ac:dyDescent="0.25">
      <c r="A281" s="232">
        <v>258</v>
      </c>
      <c r="B281" s="296">
        <v>19</v>
      </c>
      <c r="C281" s="297" t="s">
        <v>3597</v>
      </c>
      <c r="D281" s="297" t="s">
        <v>422</v>
      </c>
      <c r="E281" s="297" t="s">
        <v>180</v>
      </c>
      <c r="F281" s="296">
        <v>92</v>
      </c>
      <c r="G281" s="298" t="s">
        <v>77</v>
      </c>
      <c r="H281" s="299"/>
    </row>
    <row r="282" spans="1:8" s="26" customFormat="1" ht="17.100000000000001" customHeight="1" x14ac:dyDescent="0.25">
      <c r="A282" s="232">
        <v>259</v>
      </c>
      <c r="B282" s="296">
        <v>20</v>
      </c>
      <c r="C282" s="297" t="s">
        <v>3598</v>
      </c>
      <c r="D282" s="297" t="s">
        <v>372</v>
      </c>
      <c r="E282" s="297" t="s">
        <v>21</v>
      </c>
      <c r="F282" s="296">
        <v>93</v>
      </c>
      <c r="G282" s="298" t="s">
        <v>77</v>
      </c>
      <c r="H282" s="299"/>
    </row>
    <row r="283" spans="1:8" s="26" customFormat="1" ht="17.100000000000001" customHeight="1" x14ac:dyDescent="0.25">
      <c r="A283" s="232">
        <v>260</v>
      </c>
      <c r="B283" s="296">
        <v>21</v>
      </c>
      <c r="C283" s="297" t="s">
        <v>3599</v>
      </c>
      <c r="D283" s="297" t="s">
        <v>68</v>
      </c>
      <c r="E283" s="297" t="s">
        <v>21</v>
      </c>
      <c r="F283" s="296">
        <v>82</v>
      </c>
      <c r="G283" s="298" t="s">
        <v>31</v>
      </c>
      <c r="H283" s="299"/>
    </row>
    <row r="284" spans="1:8" s="26" customFormat="1" ht="17.100000000000001" customHeight="1" x14ac:dyDescent="0.25">
      <c r="A284" s="232">
        <v>261</v>
      </c>
      <c r="B284" s="296">
        <v>22</v>
      </c>
      <c r="C284" s="297" t="s">
        <v>3600</v>
      </c>
      <c r="D284" s="297" t="s">
        <v>48</v>
      </c>
      <c r="E284" s="297" t="s">
        <v>56</v>
      </c>
      <c r="F284" s="296">
        <v>88</v>
      </c>
      <c r="G284" s="298" t="s">
        <v>31</v>
      </c>
      <c r="H284" s="299"/>
    </row>
    <row r="285" spans="1:8" s="26" customFormat="1" ht="17.100000000000001" customHeight="1" x14ac:dyDescent="0.25">
      <c r="A285" s="232">
        <v>262</v>
      </c>
      <c r="B285" s="296">
        <v>23</v>
      </c>
      <c r="C285" s="297" t="s">
        <v>3601</v>
      </c>
      <c r="D285" s="297" t="s">
        <v>208</v>
      </c>
      <c r="E285" s="297" t="s">
        <v>404</v>
      </c>
      <c r="F285" s="296">
        <v>90</v>
      </c>
      <c r="G285" s="298" t="s">
        <v>77</v>
      </c>
      <c r="H285" s="299"/>
    </row>
    <row r="286" spans="1:8" s="26" customFormat="1" ht="17.100000000000001" customHeight="1" x14ac:dyDescent="0.25">
      <c r="A286" s="232">
        <v>263</v>
      </c>
      <c r="B286" s="296">
        <v>24</v>
      </c>
      <c r="C286" s="297" t="s">
        <v>3602</v>
      </c>
      <c r="D286" s="297" t="s">
        <v>3603</v>
      </c>
      <c r="E286" s="297" t="s">
        <v>8</v>
      </c>
      <c r="F286" s="296">
        <v>95</v>
      </c>
      <c r="G286" s="298" t="s">
        <v>77</v>
      </c>
      <c r="H286" s="299"/>
    </row>
    <row r="287" spans="1:8" s="26" customFormat="1" ht="17.100000000000001" customHeight="1" x14ac:dyDescent="0.25">
      <c r="A287" s="232">
        <v>264</v>
      </c>
      <c r="B287" s="296">
        <v>25</v>
      </c>
      <c r="C287" s="297" t="s">
        <v>3604</v>
      </c>
      <c r="D287" s="297" t="s">
        <v>167</v>
      </c>
      <c r="E287" s="297" t="s">
        <v>8</v>
      </c>
      <c r="F287" s="296">
        <v>50</v>
      </c>
      <c r="G287" s="298" t="s">
        <v>5524</v>
      </c>
      <c r="H287" s="296" t="s">
        <v>73</v>
      </c>
    </row>
    <row r="288" spans="1:8" s="26" customFormat="1" ht="17.100000000000001" customHeight="1" x14ac:dyDescent="0.25">
      <c r="A288" s="232">
        <v>265</v>
      </c>
      <c r="B288" s="296">
        <v>26</v>
      </c>
      <c r="C288" s="297" t="s">
        <v>3605</v>
      </c>
      <c r="D288" s="297" t="s">
        <v>3606</v>
      </c>
      <c r="E288" s="297" t="s">
        <v>8</v>
      </c>
      <c r="F288" s="296">
        <v>89</v>
      </c>
      <c r="G288" s="298" t="s">
        <v>31</v>
      </c>
      <c r="H288" s="299"/>
    </row>
    <row r="289" spans="1:8" s="26" customFormat="1" ht="17.100000000000001" customHeight="1" x14ac:dyDescent="0.25">
      <c r="A289" s="232">
        <v>266</v>
      </c>
      <c r="B289" s="296">
        <v>27</v>
      </c>
      <c r="C289" s="297" t="s">
        <v>3607</v>
      </c>
      <c r="D289" s="297" t="s">
        <v>293</v>
      </c>
      <c r="E289" s="297" t="s">
        <v>8</v>
      </c>
      <c r="F289" s="296">
        <v>55</v>
      </c>
      <c r="G289" s="298" t="s">
        <v>5524</v>
      </c>
      <c r="H289" s="299"/>
    </row>
    <row r="290" spans="1:8" s="26" customFormat="1" ht="17.100000000000001" customHeight="1" x14ac:dyDescent="0.25">
      <c r="A290" s="232">
        <v>267</v>
      </c>
      <c r="B290" s="296">
        <v>28</v>
      </c>
      <c r="C290" s="300" t="s">
        <v>3608</v>
      </c>
      <c r="D290" s="302" t="s">
        <v>292</v>
      </c>
      <c r="E290" s="302" t="s">
        <v>25</v>
      </c>
      <c r="F290" s="296">
        <v>65</v>
      </c>
      <c r="G290" s="298" t="s">
        <v>72</v>
      </c>
      <c r="H290" s="296" t="s">
        <v>73</v>
      </c>
    </row>
    <row r="291" spans="1:8" s="26" customFormat="1" ht="17.100000000000001" customHeight="1" x14ac:dyDescent="0.25">
      <c r="A291" s="232">
        <v>268</v>
      </c>
      <c r="B291" s="296">
        <v>29</v>
      </c>
      <c r="C291" s="297" t="s">
        <v>3609</v>
      </c>
      <c r="D291" s="297" t="s">
        <v>127</v>
      </c>
      <c r="E291" s="297" t="s">
        <v>25</v>
      </c>
      <c r="F291" s="296">
        <v>0</v>
      </c>
      <c r="G291" s="298" t="s">
        <v>395</v>
      </c>
      <c r="H291" s="296" t="s">
        <v>73</v>
      </c>
    </row>
    <row r="292" spans="1:8" s="26" customFormat="1" ht="17.100000000000001" customHeight="1" x14ac:dyDescent="0.25">
      <c r="A292" s="232">
        <v>269</v>
      </c>
      <c r="B292" s="296">
        <v>30</v>
      </c>
      <c r="C292" s="297" t="s">
        <v>3610</v>
      </c>
      <c r="D292" s="297" t="s">
        <v>510</v>
      </c>
      <c r="E292" s="297" t="s">
        <v>25</v>
      </c>
      <c r="F292" s="296">
        <v>86</v>
      </c>
      <c r="G292" s="298" t="s">
        <v>31</v>
      </c>
      <c r="H292" s="299"/>
    </row>
    <row r="293" spans="1:8" s="26" customFormat="1" ht="17.100000000000001" customHeight="1" x14ac:dyDescent="0.25">
      <c r="A293" s="232">
        <v>270</v>
      </c>
      <c r="B293" s="296">
        <v>31</v>
      </c>
      <c r="C293" s="297" t="s">
        <v>3611</v>
      </c>
      <c r="D293" s="297" t="s">
        <v>392</v>
      </c>
      <c r="E293" s="297" t="s">
        <v>3612</v>
      </c>
      <c r="F293" s="296">
        <v>97</v>
      </c>
      <c r="G293" s="298" t="s">
        <v>77</v>
      </c>
      <c r="H293" s="299"/>
    </row>
    <row r="294" spans="1:8" s="26" customFormat="1" ht="17.100000000000001" customHeight="1" x14ac:dyDescent="0.25">
      <c r="A294" s="232">
        <v>271</v>
      </c>
      <c r="B294" s="296">
        <v>32</v>
      </c>
      <c r="C294" s="297" t="s">
        <v>3613</v>
      </c>
      <c r="D294" s="297" t="s">
        <v>3614</v>
      </c>
      <c r="E294" s="297" t="s">
        <v>22</v>
      </c>
      <c r="F294" s="296">
        <v>80</v>
      </c>
      <c r="G294" s="298" t="s">
        <v>31</v>
      </c>
      <c r="H294" s="299"/>
    </row>
    <row r="295" spans="1:8" s="26" customFormat="1" ht="17.100000000000001" customHeight="1" x14ac:dyDescent="0.25">
      <c r="A295" s="232">
        <v>272</v>
      </c>
      <c r="B295" s="296">
        <v>33</v>
      </c>
      <c r="C295" s="297" t="s">
        <v>3615</v>
      </c>
      <c r="D295" s="297" t="s">
        <v>3616</v>
      </c>
      <c r="E295" s="297" t="s">
        <v>22</v>
      </c>
      <c r="F295" s="296">
        <v>67</v>
      </c>
      <c r="G295" s="298" t="s">
        <v>72</v>
      </c>
      <c r="H295" s="296" t="s">
        <v>73</v>
      </c>
    </row>
    <row r="296" spans="1:8" s="26" customFormat="1" ht="17.100000000000001" customHeight="1" x14ac:dyDescent="0.25">
      <c r="A296" s="232">
        <v>273</v>
      </c>
      <c r="B296" s="296">
        <v>34</v>
      </c>
      <c r="C296" s="297" t="s">
        <v>3617</v>
      </c>
      <c r="D296" s="297" t="s">
        <v>181</v>
      </c>
      <c r="E296" s="297" t="s">
        <v>182</v>
      </c>
      <c r="F296" s="296">
        <v>68</v>
      </c>
      <c r="G296" s="298" t="s">
        <v>72</v>
      </c>
      <c r="H296" s="296" t="s">
        <v>73</v>
      </c>
    </row>
    <row r="297" spans="1:8" s="26" customFormat="1" ht="17.100000000000001" customHeight="1" x14ac:dyDescent="0.25">
      <c r="A297" s="232">
        <v>274</v>
      </c>
      <c r="B297" s="296">
        <v>35</v>
      </c>
      <c r="C297" s="297" t="s">
        <v>3618</v>
      </c>
      <c r="D297" s="297" t="s">
        <v>19</v>
      </c>
      <c r="E297" s="297" t="s">
        <v>182</v>
      </c>
      <c r="F297" s="296">
        <v>88</v>
      </c>
      <c r="G297" s="298" t="s">
        <v>31</v>
      </c>
      <c r="H297" s="299"/>
    </row>
    <row r="298" spans="1:8" s="26" customFormat="1" ht="17.100000000000001" customHeight="1" x14ac:dyDescent="0.25">
      <c r="A298" s="232">
        <v>275</v>
      </c>
      <c r="B298" s="296">
        <v>36</v>
      </c>
      <c r="C298" s="297" t="s">
        <v>3619</v>
      </c>
      <c r="D298" s="297" t="s">
        <v>48</v>
      </c>
      <c r="E298" s="297" t="s">
        <v>182</v>
      </c>
      <c r="F298" s="296">
        <v>65</v>
      </c>
      <c r="G298" s="298" t="s">
        <v>72</v>
      </c>
      <c r="H298" s="296" t="s">
        <v>73</v>
      </c>
    </row>
    <row r="299" spans="1:8" s="26" customFormat="1" ht="17.100000000000001" customHeight="1" x14ac:dyDescent="0.25">
      <c r="A299" s="232">
        <v>276</v>
      </c>
      <c r="B299" s="296">
        <v>37</v>
      </c>
      <c r="C299" s="297" t="s">
        <v>3620</v>
      </c>
      <c r="D299" s="297" t="s">
        <v>3621</v>
      </c>
      <c r="E299" s="297" t="s">
        <v>759</v>
      </c>
      <c r="F299" s="296">
        <v>82</v>
      </c>
      <c r="G299" s="298" t="s">
        <v>31</v>
      </c>
      <c r="H299" s="299"/>
    </row>
    <row r="300" spans="1:8" s="26" customFormat="1" ht="17.100000000000001" customHeight="1" x14ac:dyDescent="0.25">
      <c r="A300" s="232">
        <v>277</v>
      </c>
      <c r="B300" s="296">
        <v>38</v>
      </c>
      <c r="C300" s="297" t="s">
        <v>3622</v>
      </c>
      <c r="D300" s="297" t="s">
        <v>3623</v>
      </c>
      <c r="E300" s="297" t="s">
        <v>212</v>
      </c>
      <c r="F300" s="296">
        <v>80</v>
      </c>
      <c r="G300" s="298" t="s">
        <v>31</v>
      </c>
      <c r="H300" s="299"/>
    </row>
    <row r="301" spans="1:8" s="26" customFormat="1" ht="17.100000000000001" customHeight="1" x14ac:dyDescent="0.25">
      <c r="A301" s="232">
        <v>278</v>
      </c>
      <c r="B301" s="296">
        <v>39</v>
      </c>
      <c r="C301" s="297" t="s">
        <v>3624</v>
      </c>
      <c r="D301" s="297" t="s">
        <v>354</v>
      </c>
      <c r="E301" s="297" t="s">
        <v>212</v>
      </c>
      <c r="F301" s="296">
        <v>80</v>
      </c>
      <c r="G301" s="298" t="s">
        <v>31</v>
      </c>
      <c r="H301" s="299"/>
    </row>
    <row r="302" spans="1:8" s="26" customFormat="1" ht="17.100000000000001" customHeight="1" x14ac:dyDescent="0.25">
      <c r="A302" s="232">
        <v>279</v>
      </c>
      <c r="B302" s="296">
        <v>40</v>
      </c>
      <c r="C302" s="297" t="s">
        <v>3625</v>
      </c>
      <c r="D302" s="297" t="s">
        <v>59</v>
      </c>
      <c r="E302" s="297" t="s">
        <v>190</v>
      </c>
      <c r="F302" s="296">
        <v>84</v>
      </c>
      <c r="G302" s="298" t="s">
        <v>31</v>
      </c>
      <c r="H302" s="299"/>
    </row>
    <row r="303" spans="1:8" s="26" customFormat="1" ht="17.100000000000001" customHeight="1" x14ac:dyDescent="0.25">
      <c r="A303" s="232">
        <v>280</v>
      </c>
      <c r="B303" s="296">
        <v>41</v>
      </c>
      <c r="C303" s="303" t="s">
        <v>3626</v>
      </c>
      <c r="D303" s="303" t="s">
        <v>46</v>
      </c>
      <c r="E303" s="303" t="s">
        <v>10</v>
      </c>
      <c r="F303" s="304">
        <v>84</v>
      </c>
      <c r="G303" s="298" t="s">
        <v>31</v>
      </c>
      <c r="H303" s="305"/>
    </row>
    <row r="304" spans="1:8" s="26" customFormat="1" ht="17.100000000000001" customHeight="1" x14ac:dyDescent="0.25">
      <c r="A304" s="232">
        <v>281</v>
      </c>
      <c r="B304" s="296">
        <v>42</v>
      </c>
      <c r="C304" s="297" t="s">
        <v>3627</v>
      </c>
      <c r="D304" s="297" t="s">
        <v>18</v>
      </c>
      <c r="E304" s="297" t="s">
        <v>10</v>
      </c>
      <c r="F304" s="296">
        <v>80</v>
      </c>
      <c r="G304" s="298" t="s">
        <v>31</v>
      </c>
      <c r="H304" s="299"/>
    </row>
    <row r="305" spans="1:8" s="26" customFormat="1" ht="17.100000000000001" customHeight="1" x14ac:dyDescent="0.25">
      <c r="A305" s="232">
        <v>282</v>
      </c>
      <c r="B305" s="296">
        <v>43</v>
      </c>
      <c r="C305" s="297" t="s">
        <v>3628</v>
      </c>
      <c r="D305" s="297" t="s">
        <v>3629</v>
      </c>
      <c r="E305" s="297" t="s">
        <v>11</v>
      </c>
      <c r="F305" s="296">
        <v>87</v>
      </c>
      <c r="G305" s="298" t="s">
        <v>31</v>
      </c>
      <c r="H305" s="299"/>
    </row>
    <row r="306" spans="1:8" s="26" customFormat="1" ht="17.100000000000001" customHeight="1" x14ac:dyDescent="0.25">
      <c r="A306" s="232">
        <v>283</v>
      </c>
      <c r="B306" s="296">
        <v>44</v>
      </c>
      <c r="C306" s="300" t="s">
        <v>3630</v>
      </c>
      <c r="D306" s="302" t="s">
        <v>5525</v>
      </c>
      <c r="E306" s="302" t="s">
        <v>408</v>
      </c>
      <c r="F306" s="296">
        <v>55</v>
      </c>
      <c r="G306" s="298" t="s">
        <v>105</v>
      </c>
      <c r="H306" s="296" t="s">
        <v>73</v>
      </c>
    </row>
    <row r="307" spans="1:8" s="26" customFormat="1" ht="17.100000000000001" customHeight="1" x14ac:dyDescent="0.25">
      <c r="A307" s="232">
        <v>284</v>
      </c>
      <c r="B307" s="296">
        <v>45</v>
      </c>
      <c r="C307" s="297" t="s">
        <v>5526</v>
      </c>
      <c r="D307" s="297" t="s">
        <v>5527</v>
      </c>
      <c r="E307" s="297" t="s">
        <v>365</v>
      </c>
      <c r="F307" s="296">
        <v>87</v>
      </c>
      <c r="G307" s="298" t="s">
        <v>31</v>
      </c>
      <c r="H307" s="299"/>
    </row>
    <row r="308" spans="1:8" s="26" customFormat="1" ht="17.100000000000001" customHeight="1" x14ac:dyDescent="0.25">
      <c r="A308" s="232">
        <v>285</v>
      </c>
      <c r="B308" s="296">
        <v>46</v>
      </c>
      <c r="C308" s="297" t="s">
        <v>3631</v>
      </c>
      <c r="D308" s="297" t="s">
        <v>3632</v>
      </c>
      <c r="E308" s="297" t="s">
        <v>62</v>
      </c>
      <c r="F308" s="296">
        <v>89</v>
      </c>
      <c r="G308" s="298" t="s">
        <v>31</v>
      </c>
      <c r="H308" s="299"/>
    </row>
    <row r="309" spans="1:8" s="26" customFormat="1" ht="17.100000000000001" customHeight="1" x14ac:dyDescent="0.25">
      <c r="A309" s="232">
        <v>286</v>
      </c>
      <c r="B309" s="296">
        <v>47</v>
      </c>
      <c r="C309" s="297" t="s">
        <v>3633</v>
      </c>
      <c r="D309" s="297" t="s">
        <v>157</v>
      </c>
      <c r="E309" s="297" t="s">
        <v>62</v>
      </c>
      <c r="F309" s="296">
        <v>84</v>
      </c>
      <c r="G309" s="298" t="s">
        <v>31</v>
      </c>
      <c r="H309" s="299"/>
    </row>
    <row r="310" spans="1:8" s="26" customFormat="1" ht="17.100000000000001" customHeight="1" x14ac:dyDescent="0.25">
      <c r="A310" s="232">
        <v>287</v>
      </c>
      <c r="B310" s="296">
        <v>48</v>
      </c>
      <c r="C310" s="303" t="s">
        <v>3634</v>
      </c>
      <c r="D310" s="303" t="s">
        <v>254</v>
      </c>
      <c r="E310" s="303" t="s">
        <v>90</v>
      </c>
      <c r="F310" s="296">
        <v>96</v>
      </c>
      <c r="G310" s="298" t="s">
        <v>77</v>
      </c>
      <c r="H310" s="306"/>
    </row>
    <row r="311" spans="1:8" s="26" customFormat="1" ht="17.100000000000001" customHeight="1" x14ac:dyDescent="0.25">
      <c r="A311" s="232">
        <v>288</v>
      </c>
      <c r="B311" s="296">
        <v>49</v>
      </c>
      <c r="C311" s="297" t="s">
        <v>3635</v>
      </c>
      <c r="D311" s="297" t="s">
        <v>52</v>
      </c>
      <c r="E311" s="297" t="s">
        <v>64</v>
      </c>
      <c r="F311" s="296">
        <v>94</v>
      </c>
      <c r="G311" s="298" t="s">
        <v>77</v>
      </c>
      <c r="H311" s="299"/>
    </row>
    <row r="312" spans="1:8" s="26" customFormat="1" ht="17.100000000000001" customHeight="1" x14ac:dyDescent="0.25">
      <c r="A312" s="232">
        <v>289</v>
      </c>
      <c r="B312" s="296">
        <v>50</v>
      </c>
      <c r="C312" s="297" t="s">
        <v>3636</v>
      </c>
      <c r="D312" s="297" t="s">
        <v>3637</v>
      </c>
      <c r="E312" s="297" t="s">
        <v>64</v>
      </c>
      <c r="F312" s="296">
        <v>97</v>
      </c>
      <c r="G312" s="298" t="s">
        <v>77</v>
      </c>
      <c r="H312" s="299"/>
    </row>
    <row r="313" spans="1:8" s="26" customFormat="1" ht="17.100000000000001" customHeight="1" x14ac:dyDescent="0.25">
      <c r="A313" s="232">
        <v>290</v>
      </c>
      <c r="B313" s="296">
        <v>51</v>
      </c>
      <c r="C313" s="297" t="s">
        <v>3638</v>
      </c>
      <c r="D313" s="297" t="s">
        <v>19</v>
      </c>
      <c r="E313" s="297" t="s">
        <v>64</v>
      </c>
      <c r="F313" s="296">
        <v>90</v>
      </c>
      <c r="G313" s="298" t="s">
        <v>77</v>
      </c>
      <c r="H313" s="299"/>
    </row>
    <row r="314" spans="1:8" s="26" customFormat="1" ht="17.100000000000001" customHeight="1" x14ac:dyDescent="0.25">
      <c r="A314" s="232">
        <v>291</v>
      </c>
      <c r="B314" s="296">
        <v>52</v>
      </c>
      <c r="C314" s="297" t="s">
        <v>3639</v>
      </c>
      <c r="D314" s="297" t="s">
        <v>3640</v>
      </c>
      <c r="E314" s="297" t="s">
        <v>343</v>
      </c>
      <c r="F314" s="296">
        <v>66</v>
      </c>
      <c r="G314" s="298" t="s">
        <v>72</v>
      </c>
      <c r="H314" s="296" t="s">
        <v>73</v>
      </c>
    </row>
    <row r="315" spans="1:8" s="26" customFormat="1" ht="17.100000000000001" customHeight="1" x14ac:dyDescent="0.25">
      <c r="A315" s="232">
        <v>292</v>
      </c>
      <c r="B315" s="296">
        <v>53</v>
      </c>
      <c r="C315" s="297" t="s">
        <v>3641</v>
      </c>
      <c r="D315" s="297" t="s">
        <v>3642</v>
      </c>
      <c r="E315" s="297" t="s">
        <v>343</v>
      </c>
      <c r="F315" s="296">
        <v>81</v>
      </c>
      <c r="G315" s="298" t="s">
        <v>31</v>
      </c>
      <c r="H315" s="299"/>
    </row>
    <row r="316" spans="1:8" s="26" customFormat="1" ht="17.100000000000001" customHeight="1" x14ac:dyDescent="0.25">
      <c r="A316" s="232">
        <v>293</v>
      </c>
      <c r="B316" s="296">
        <v>54</v>
      </c>
      <c r="C316" s="297" t="s">
        <v>3643</v>
      </c>
      <c r="D316" s="297" t="s">
        <v>82</v>
      </c>
      <c r="E316" s="297" t="s">
        <v>184</v>
      </c>
      <c r="F316" s="296">
        <v>68</v>
      </c>
      <c r="G316" s="298" t="s">
        <v>72</v>
      </c>
      <c r="H316" s="299"/>
    </row>
    <row r="317" spans="1:8" s="26" customFormat="1" ht="17.100000000000001" customHeight="1" x14ac:dyDescent="0.25">
      <c r="A317" s="232">
        <v>294</v>
      </c>
      <c r="B317" s="296">
        <v>55</v>
      </c>
      <c r="C317" s="297" t="s">
        <v>3644</v>
      </c>
      <c r="D317" s="297" t="s">
        <v>268</v>
      </c>
      <c r="E317" s="297" t="s">
        <v>23</v>
      </c>
      <c r="F317" s="296">
        <v>60</v>
      </c>
      <c r="G317" s="298" t="s">
        <v>105</v>
      </c>
      <c r="H317" s="296" t="s">
        <v>5441</v>
      </c>
    </row>
    <row r="318" spans="1:8" s="26" customFormat="1" ht="17.100000000000001" customHeight="1" x14ac:dyDescent="0.25">
      <c r="A318" s="232">
        <v>295</v>
      </c>
      <c r="B318" s="296">
        <v>56</v>
      </c>
      <c r="C318" s="297" t="s">
        <v>3645</v>
      </c>
      <c r="D318" s="297" t="s">
        <v>3646</v>
      </c>
      <c r="E318" s="297" t="s">
        <v>3647</v>
      </c>
      <c r="F318" s="296">
        <v>70</v>
      </c>
      <c r="G318" s="298" t="s">
        <v>72</v>
      </c>
      <c r="H318" s="296" t="s">
        <v>73</v>
      </c>
    </row>
    <row r="319" spans="1:8" s="26" customFormat="1" ht="17.100000000000001" customHeight="1" x14ac:dyDescent="0.25">
      <c r="A319" s="232">
        <v>296</v>
      </c>
      <c r="B319" s="296">
        <v>57</v>
      </c>
      <c r="C319" s="297" t="s">
        <v>3648</v>
      </c>
      <c r="D319" s="297" t="s">
        <v>3649</v>
      </c>
      <c r="E319" s="297" t="s">
        <v>137</v>
      </c>
      <c r="F319" s="296">
        <v>90</v>
      </c>
      <c r="G319" s="298" t="s">
        <v>77</v>
      </c>
      <c r="H319" s="299"/>
    </row>
    <row r="320" spans="1:8" s="26" customFormat="1" ht="17.100000000000001" customHeight="1" x14ac:dyDescent="0.25">
      <c r="A320" s="232">
        <v>297</v>
      </c>
      <c r="B320" s="296">
        <v>58</v>
      </c>
      <c r="C320" s="297" t="s">
        <v>3650</v>
      </c>
      <c r="D320" s="297" t="s">
        <v>3651</v>
      </c>
      <c r="E320" s="297" t="s">
        <v>12</v>
      </c>
      <c r="F320" s="296">
        <v>46</v>
      </c>
      <c r="G320" s="298" t="s">
        <v>5528</v>
      </c>
      <c r="H320" s="296" t="s">
        <v>73</v>
      </c>
    </row>
    <row r="321" spans="1:8" s="26" customFormat="1" ht="17.100000000000001" customHeight="1" x14ac:dyDescent="0.25">
      <c r="A321" s="232">
        <v>298</v>
      </c>
      <c r="B321" s="296">
        <v>59</v>
      </c>
      <c r="C321" s="297" t="s">
        <v>3652</v>
      </c>
      <c r="D321" s="297" t="s">
        <v>336</v>
      </c>
      <c r="E321" s="297" t="s">
        <v>12</v>
      </c>
      <c r="F321" s="296">
        <v>93</v>
      </c>
      <c r="G321" s="298" t="s">
        <v>77</v>
      </c>
      <c r="H321" s="299"/>
    </row>
    <row r="322" spans="1:8" s="26" customFormat="1" ht="17.100000000000001" customHeight="1" x14ac:dyDescent="0.25">
      <c r="A322" s="232">
        <v>299</v>
      </c>
      <c r="B322" s="296">
        <v>60</v>
      </c>
      <c r="C322" s="297" t="s">
        <v>3653</v>
      </c>
      <c r="D322" s="297" t="s">
        <v>185</v>
      </c>
      <c r="E322" s="297" t="s">
        <v>12</v>
      </c>
      <c r="F322" s="296">
        <v>60</v>
      </c>
      <c r="G322" s="298" t="s">
        <v>105</v>
      </c>
      <c r="H322" s="296" t="s">
        <v>73</v>
      </c>
    </row>
    <row r="323" spans="1:8" s="26" customFormat="1" ht="17.100000000000001" customHeight="1" x14ac:dyDescent="0.25">
      <c r="A323" s="232">
        <v>300</v>
      </c>
      <c r="B323" s="296">
        <v>61</v>
      </c>
      <c r="C323" s="297" t="s">
        <v>3654</v>
      </c>
      <c r="D323" s="297" t="s">
        <v>155</v>
      </c>
      <c r="E323" s="297" t="s">
        <v>12</v>
      </c>
      <c r="F323" s="296">
        <v>100</v>
      </c>
      <c r="G323" s="298" t="s">
        <v>77</v>
      </c>
      <c r="H323" s="299"/>
    </row>
    <row r="324" spans="1:8" s="26" customFormat="1" ht="17.100000000000001" customHeight="1" x14ac:dyDescent="0.25">
      <c r="A324" s="232">
        <v>301</v>
      </c>
      <c r="B324" s="296">
        <v>62</v>
      </c>
      <c r="C324" s="297" t="s">
        <v>3655</v>
      </c>
      <c r="D324" s="297" t="s">
        <v>3656</v>
      </c>
      <c r="E324" s="297" t="s">
        <v>1416</v>
      </c>
      <c r="F324" s="296">
        <v>85</v>
      </c>
      <c r="G324" s="298" t="s">
        <v>31</v>
      </c>
      <c r="H324" s="299"/>
    </row>
    <row r="325" spans="1:8" s="26" customFormat="1" ht="17.100000000000001" customHeight="1" x14ac:dyDescent="0.25">
      <c r="A325" s="232">
        <v>302</v>
      </c>
      <c r="B325" s="296">
        <v>63</v>
      </c>
      <c r="C325" s="297" t="s">
        <v>3657</v>
      </c>
      <c r="D325" s="297" t="s">
        <v>550</v>
      </c>
      <c r="E325" s="297" t="s">
        <v>393</v>
      </c>
      <c r="F325" s="296">
        <v>78</v>
      </c>
      <c r="G325" s="298" t="s">
        <v>72</v>
      </c>
      <c r="H325" s="299"/>
    </row>
    <row r="326" spans="1:8" s="26" customFormat="1" ht="17.100000000000001" customHeight="1" x14ac:dyDescent="0.25">
      <c r="A326" s="232">
        <v>303</v>
      </c>
      <c r="B326" s="296">
        <v>64</v>
      </c>
      <c r="C326" s="297" t="s">
        <v>3658</v>
      </c>
      <c r="D326" s="297" t="s">
        <v>3659</v>
      </c>
      <c r="E326" s="297" t="s">
        <v>159</v>
      </c>
      <c r="F326" s="296">
        <v>88</v>
      </c>
      <c r="G326" s="298" t="s">
        <v>31</v>
      </c>
      <c r="H326" s="299"/>
    </row>
    <row r="327" spans="1:8" s="26" customFormat="1" ht="17.100000000000001" customHeight="1" x14ac:dyDescent="0.25">
      <c r="A327" s="232">
        <v>304</v>
      </c>
      <c r="B327" s="296">
        <v>65</v>
      </c>
      <c r="C327" s="297" t="s">
        <v>3660</v>
      </c>
      <c r="D327" s="297" t="s">
        <v>3661</v>
      </c>
      <c r="E327" s="297" t="s">
        <v>176</v>
      </c>
      <c r="F327" s="296">
        <v>82</v>
      </c>
      <c r="G327" s="298" t="s">
        <v>31</v>
      </c>
      <c r="H327" s="299"/>
    </row>
    <row r="328" spans="1:8" s="26" customFormat="1" ht="17.100000000000001" customHeight="1" x14ac:dyDescent="0.25">
      <c r="A328" s="232">
        <v>305</v>
      </c>
      <c r="B328" s="296">
        <v>66</v>
      </c>
      <c r="C328" s="297" t="s">
        <v>3662</v>
      </c>
      <c r="D328" s="297" t="s">
        <v>175</v>
      </c>
      <c r="E328" s="297" t="s">
        <v>176</v>
      </c>
      <c r="F328" s="296">
        <v>80</v>
      </c>
      <c r="G328" s="298" t="s">
        <v>31</v>
      </c>
      <c r="H328" s="299"/>
    </row>
    <row r="329" spans="1:8" s="26" customFormat="1" ht="17.100000000000001" customHeight="1" x14ac:dyDescent="0.25">
      <c r="A329" s="232">
        <v>306</v>
      </c>
      <c r="B329" s="296">
        <v>67</v>
      </c>
      <c r="C329" s="297" t="s">
        <v>3663</v>
      </c>
      <c r="D329" s="297" t="s">
        <v>3664</v>
      </c>
      <c r="E329" s="297" t="s">
        <v>176</v>
      </c>
      <c r="F329" s="296">
        <v>95</v>
      </c>
      <c r="G329" s="298" t="s">
        <v>77</v>
      </c>
      <c r="H329" s="299"/>
    </row>
    <row r="330" spans="1:8" s="26" customFormat="1" ht="17.100000000000001" customHeight="1" x14ac:dyDescent="0.25">
      <c r="A330" s="232">
        <v>307</v>
      </c>
      <c r="B330" s="296">
        <v>68</v>
      </c>
      <c r="C330" s="297" t="s">
        <v>3665</v>
      </c>
      <c r="D330" s="297" t="s">
        <v>3666</v>
      </c>
      <c r="E330" s="297" t="s">
        <v>24</v>
      </c>
      <c r="F330" s="296">
        <v>89</v>
      </c>
      <c r="G330" s="298" t="s">
        <v>31</v>
      </c>
      <c r="H330" s="299"/>
    </row>
    <row r="331" spans="1:8" s="26" customFormat="1" ht="17.100000000000001" customHeight="1" x14ac:dyDescent="0.25">
      <c r="A331" s="232">
        <v>308</v>
      </c>
      <c r="B331" s="296">
        <v>69</v>
      </c>
      <c r="C331" s="297" t="s">
        <v>3667</v>
      </c>
      <c r="D331" s="297" t="s">
        <v>3668</v>
      </c>
      <c r="E331" s="297" t="s">
        <v>30</v>
      </c>
      <c r="F331" s="296">
        <v>87</v>
      </c>
      <c r="G331" s="298" t="s">
        <v>31</v>
      </c>
      <c r="H331" s="299"/>
    </row>
    <row r="332" spans="1:8" s="26" customFormat="1" ht="17.100000000000001" customHeight="1" x14ac:dyDescent="0.25">
      <c r="A332" s="232">
        <v>309</v>
      </c>
      <c r="B332" s="296">
        <v>70</v>
      </c>
      <c r="C332" s="297" t="s">
        <v>3669</v>
      </c>
      <c r="D332" s="297" t="s">
        <v>3670</v>
      </c>
      <c r="E332" s="297" t="s">
        <v>460</v>
      </c>
      <c r="F332" s="296">
        <v>38</v>
      </c>
      <c r="G332" s="298" t="s">
        <v>101</v>
      </c>
      <c r="H332" s="296" t="s">
        <v>5529</v>
      </c>
    </row>
    <row r="333" spans="1:8" s="26" customFormat="1" ht="17.100000000000001" customHeight="1" x14ac:dyDescent="0.25">
      <c r="A333" s="232">
        <v>310</v>
      </c>
      <c r="B333" s="296">
        <v>71</v>
      </c>
      <c r="C333" s="297" t="s">
        <v>3671</v>
      </c>
      <c r="D333" s="297" t="s">
        <v>3251</v>
      </c>
      <c r="E333" s="297" t="s">
        <v>141</v>
      </c>
      <c r="F333" s="296">
        <v>89</v>
      </c>
      <c r="G333" s="298" t="s">
        <v>31</v>
      </c>
      <c r="H333" s="299"/>
    </row>
    <row r="334" spans="1:8" s="26" customFormat="1" ht="17.100000000000001" customHeight="1" x14ac:dyDescent="0.25">
      <c r="A334" s="232">
        <v>311</v>
      </c>
      <c r="B334" s="296">
        <v>72</v>
      </c>
      <c r="C334" s="297" t="s">
        <v>3672</v>
      </c>
      <c r="D334" s="297" t="s">
        <v>454</v>
      </c>
      <c r="E334" s="297" t="s">
        <v>141</v>
      </c>
      <c r="F334" s="296">
        <v>65</v>
      </c>
      <c r="G334" s="298" t="s">
        <v>72</v>
      </c>
      <c r="H334" s="299"/>
    </row>
    <row r="335" spans="1:8" s="26" customFormat="1" x14ac:dyDescent="0.25">
      <c r="A335" s="232">
        <v>312</v>
      </c>
      <c r="B335" s="296">
        <v>73</v>
      </c>
      <c r="C335" s="297" t="s">
        <v>3673</v>
      </c>
      <c r="D335" s="297" t="s">
        <v>2479</v>
      </c>
      <c r="E335" s="297" t="s">
        <v>70</v>
      </c>
      <c r="F335" s="296">
        <v>80</v>
      </c>
      <c r="G335" s="298" t="s">
        <v>31</v>
      </c>
      <c r="H335" s="299"/>
    </row>
    <row r="336" spans="1:8" s="26" customFormat="1" x14ac:dyDescent="0.25">
      <c r="A336" s="232">
        <v>313</v>
      </c>
      <c r="B336" s="296">
        <v>74</v>
      </c>
      <c r="C336" s="297" t="s">
        <v>3674</v>
      </c>
      <c r="D336" s="297" t="s">
        <v>1056</v>
      </c>
      <c r="E336" s="297" t="s">
        <v>70</v>
      </c>
      <c r="F336" s="296">
        <v>74</v>
      </c>
      <c r="G336" s="298" t="s">
        <v>72</v>
      </c>
      <c r="H336" s="299"/>
    </row>
    <row r="337" spans="1:20" x14ac:dyDescent="0.25">
      <c r="A337" s="75"/>
      <c r="B337" s="75"/>
      <c r="C337" s="75"/>
      <c r="D337" s="116"/>
      <c r="E337" s="116"/>
      <c r="F337" s="75"/>
      <c r="H337" s="75"/>
    </row>
    <row r="338" spans="1:20" x14ac:dyDescent="0.25">
      <c r="A338" s="75"/>
      <c r="B338" s="75"/>
      <c r="C338" s="40" t="s">
        <v>2220</v>
      </c>
      <c r="D338" s="52" t="s">
        <v>2221</v>
      </c>
      <c r="E338" s="116"/>
      <c r="F338" s="75"/>
      <c r="H338" s="75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</row>
    <row r="339" spans="1:20" x14ac:dyDescent="0.25">
      <c r="A339" s="75"/>
      <c r="B339" s="75"/>
      <c r="C339" s="53" t="s">
        <v>77</v>
      </c>
      <c r="D339" s="146">
        <f>COUNTIF(G12:G336,"Xuất sắc")</f>
        <v>53</v>
      </c>
      <c r="E339" s="75"/>
      <c r="F339" s="75"/>
      <c r="H339" s="75"/>
      <c r="I339" s="31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</row>
    <row r="340" spans="1:20" x14ac:dyDescent="0.25">
      <c r="A340" s="75"/>
      <c r="B340" s="75"/>
      <c r="C340" s="41" t="s">
        <v>31</v>
      </c>
      <c r="D340" s="146">
        <f>COUNTIF(G13:G336,"Tốt")</f>
        <v>110</v>
      </c>
      <c r="E340" s="116"/>
      <c r="F340" s="75"/>
      <c r="H340" s="75"/>
      <c r="I340" s="31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</row>
    <row r="341" spans="1:20" x14ac:dyDescent="0.25">
      <c r="A341" s="75"/>
      <c r="B341" s="75"/>
      <c r="C341" s="41" t="s">
        <v>72</v>
      </c>
      <c r="D341" s="146">
        <f>COUNTIF(G13:G336,"Khá")</f>
        <v>103</v>
      </c>
      <c r="E341" s="116"/>
      <c r="F341" s="75"/>
      <c r="H341" s="75"/>
      <c r="I341" s="31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</row>
    <row r="342" spans="1:20" x14ac:dyDescent="0.25">
      <c r="A342" s="75"/>
      <c r="B342" s="75"/>
      <c r="C342" s="53" t="s">
        <v>105</v>
      </c>
      <c r="D342" s="146">
        <v>27</v>
      </c>
      <c r="E342" s="75"/>
      <c r="F342" s="75"/>
      <c r="H342" s="75"/>
      <c r="I342" s="31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</row>
    <row r="343" spans="1:20" x14ac:dyDescent="0.25">
      <c r="A343" s="75"/>
      <c r="B343" s="75"/>
      <c r="C343" s="41" t="s">
        <v>101</v>
      </c>
      <c r="D343" s="146">
        <f>COUNTIF(G13:G336,"Yếu")</f>
        <v>5</v>
      </c>
      <c r="E343" s="116"/>
      <c r="F343" s="75"/>
      <c r="H343" s="75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</row>
    <row r="344" spans="1:20" x14ac:dyDescent="0.25">
      <c r="A344" s="75"/>
      <c r="B344" s="75"/>
      <c r="C344" s="41" t="s">
        <v>395</v>
      </c>
      <c r="D344" s="146">
        <v>12</v>
      </c>
      <c r="E344" s="116"/>
      <c r="F344" s="75"/>
      <c r="H344" s="75"/>
    </row>
    <row r="345" spans="1:20" x14ac:dyDescent="0.25">
      <c r="A345" s="75"/>
      <c r="B345" s="75"/>
      <c r="C345" s="41" t="s">
        <v>398</v>
      </c>
      <c r="D345" s="146">
        <v>3</v>
      </c>
      <c r="E345" s="116"/>
      <c r="F345" s="75"/>
      <c r="H345" s="75"/>
    </row>
    <row r="346" spans="1:20" x14ac:dyDescent="0.25">
      <c r="A346" s="75"/>
      <c r="B346" s="75"/>
      <c r="C346" s="41" t="s">
        <v>583</v>
      </c>
      <c r="D346" s="146">
        <v>0</v>
      </c>
      <c r="E346" s="116"/>
      <c r="F346" s="75"/>
      <c r="H346" s="75"/>
    </row>
    <row r="347" spans="1:20" x14ac:dyDescent="0.25">
      <c r="A347" s="75"/>
      <c r="B347" s="75"/>
      <c r="C347" s="42" t="s">
        <v>2222</v>
      </c>
      <c r="D347" s="43">
        <f>SUM(D339:D346)</f>
        <v>313</v>
      </c>
      <c r="E347" s="116"/>
      <c r="F347" s="75"/>
      <c r="H347" s="75"/>
      <c r="I347" s="307"/>
      <c r="J347" s="512"/>
      <c r="K347" s="512"/>
      <c r="L347" s="512"/>
      <c r="M347" s="512"/>
      <c r="N347" s="512"/>
      <c r="O347" s="512"/>
      <c r="P347" s="512"/>
      <c r="Q347" s="512"/>
      <c r="R347" s="512"/>
      <c r="S347" s="512"/>
    </row>
  </sheetData>
  <mergeCells count="15">
    <mergeCell ref="A1:C1"/>
    <mergeCell ref="D1:G1"/>
    <mergeCell ref="A2:C2"/>
    <mergeCell ref="D2:G2"/>
    <mergeCell ref="A5:F5"/>
    <mergeCell ref="J347:S347"/>
    <mergeCell ref="F184:G184"/>
    <mergeCell ref="F200:G200"/>
    <mergeCell ref="F269:G269"/>
    <mergeCell ref="A6:F6"/>
    <mergeCell ref="A7:F7"/>
    <mergeCell ref="A8:G8"/>
    <mergeCell ref="A10:H10"/>
    <mergeCell ref="A97:B97"/>
    <mergeCell ref="A186:B186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354"/>
  <sheetViews>
    <sheetView topLeftCell="A310" workbookViewId="0">
      <selection activeCell="J322" sqref="J322"/>
    </sheetView>
  </sheetViews>
  <sheetFormatPr defaultRowHeight="15.75" x14ac:dyDescent="0.25"/>
  <cols>
    <col min="1" max="1" width="3.625" style="7" customWidth="1"/>
    <col min="2" max="2" width="4.25" style="7" customWidth="1"/>
    <col min="3" max="3" width="19.25" style="7" customWidth="1"/>
    <col min="4" max="4" width="16.625" style="7" customWidth="1"/>
    <col min="5" max="5" width="8.375" style="7" bestFit="1" customWidth="1"/>
    <col min="6" max="6" width="9" style="7"/>
    <col min="7" max="7" width="10.75" style="7" customWidth="1"/>
    <col min="8" max="8" width="15.75" style="7" customWidth="1"/>
    <col min="9" max="11" width="9" style="7"/>
    <col min="12" max="12" width="14.25" style="7" customWidth="1"/>
    <col min="13" max="16384" width="9" style="7"/>
  </cols>
  <sheetData>
    <row r="1" spans="1:17" x14ac:dyDescent="0.25">
      <c r="B1" s="490" t="s">
        <v>1</v>
      </c>
      <c r="C1" s="490"/>
      <c r="D1" s="490"/>
      <c r="E1" s="493" t="s">
        <v>2</v>
      </c>
      <c r="F1" s="493"/>
      <c r="G1" s="493"/>
      <c r="H1" s="493"/>
    </row>
    <row r="2" spans="1:17" x14ac:dyDescent="0.25">
      <c r="B2" s="493" t="s">
        <v>3</v>
      </c>
      <c r="C2" s="493"/>
      <c r="D2" s="493"/>
      <c r="E2" s="493" t="s">
        <v>463</v>
      </c>
      <c r="F2" s="493"/>
      <c r="G2" s="493"/>
      <c r="H2" s="493"/>
    </row>
    <row r="3" spans="1:17" x14ac:dyDescent="0.25">
      <c r="B3" s="87"/>
      <c r="C3" s="87"/>
      <c r="D3" s="87"/>
      <c r="E3" s="2"/>
      <c r="F3" s="86"/>
      <c r="G3" s="86"/>
      <c r="H3" s="86"/>
    </row>
    <row r="4" spans="1:17" x14ac:dyDescent="0.25">
      <c r="C4" s="86" t="s">
        <v>396</v>
      </c>
      <c r="F4" s="86"/>
      <c r="G4" s="86"/>
      <c r="H4" s="86"/>
    </row>
    <row r="5" spans="1:17" x14ac:dyDescent="0.25">
      <c r="B5" s="527" t="s">
        <v>2223</v>
      </c>
      <c r="C5" s="527"/>
      <c r="D5" s="527"/>
      <c r="E5" s="527"/>
      <c r="F5" s="527"/>
      <c r="G5" s="527"/>
      <c r="H5" s="86"/>
    </row>
    <row r="6" spans="1:17" x14ac:dyDescent="0.25">
      <c r="B6" s="527" t="s">
        <v>501</v>
      </c>
      <c r="C6" s="527"/>
      <c r="D6" s="527"/>
      <c r="E6" s="527"/>
      <c r="F6" s="527"/>
      <c r="G6" s="527"/>
      <c r="H6" s="86"/>
    </row>
    <row r="7" spans="1:17" x14ac:dyDescent="0.25">
      <c r="B7" s="500" t="s">
        <v>579</v>
      </c>
      <c r="C7" s="500"/>
      <c r="D7" s="500"/>
      <c r="E7" s="500"/>
      <c r="F7" s="500"/>
      <c r="G7" s="500"/>
      <c r="H7" s="86"/>
    </row>
    <row r="8" spans="1:17" x14ac:dyDescent="0.25">
      <c r="B8" s="491" t="s">
        <v>580</v>
      </c>
      <c r="C8" s="491"/>
      <c r="D8" s="491"/>
      <c r="E8" s="491"/>
      <c r="F8" s="491"/>
      <c r="G8" s="491"/>
      <c r="H8" s="491"/>
    </row>
    <row r="9" spans="1:17" x14ac:dyDescent="0.25">
      <c r="B9" s="336"/>
      <c r="C9" s="337" t="s">
        <v>3676</v>
      </c>
      <c r="D9" s="336"/>
      <c r="E9" s="336"/>
      <c r="F9" s="336"/>
      <c r="G9" s="381"/>
      <c r="H9" s="338"/>
      <c r="M9" s="339"/>
      <c r="N9" s="90"/>
      <c r="O9" s="90"/>
      <c r="P9" s="86"/>
      <c r="Q9" s="86"/>
    </row>
    <row r="10" spans="1:17" ht="31.5" x14ac:dyDescent="0.25">
      <c r="A10" s="318" t="s">
        <v>117</v>
      </c>
      <c r="B10" s="329" t="s">
        <v>117</v>
      </c>
      <c r="C10" s="340" t="s">
        <v>32</v>
      </c>
      <c r="D10" s="340" t="s">
        <v>33</v>
      </c>
      <c r="E10" s="341" t="s">
        <v>162</v>
      </c>
      <c r="F10" s="342" t="s">
        <v>581</v>
      </c>
      <c r="G10" s="343" t="s">
        <v>4</v>
      </c>
      <c r="H10" s="342" t="s">
        <v>0</v>
      </c>
      <c r="M10" s="339"/>
      <c r="N10" s="90"/>
      <c r="O10" s="90"/>
      <c r="P10" s="86"/>
      <c r="Q10" s="86"/>
    </row>
    <row r="11" spans="1:17" x14ac:dyDescent="0.25">
      <c r="A11" s="17">
        <v>1</v>
      </c>
      <c r="B11" s="344">
        <v>1</v>
      </c>
      <c r="C11" s="345" t="s">
        <v>3677</v>
      </c>
      <c r="D11" s="345" t="s">
        <v>3678</v>
      </c>
      <c r="E11" s="345" t="s">
        <v>34</v>
      </c>
      <c r="F11" s="146">
        <v>75</v>
      </c>
      <c r="G11" s="146" t="s">
        <v>3764</v>
      </c>
      <c r="H11" s="146"/>
      <c r="M11" s="339"/>
      <c r="N11" s="90"/>
      <c r="O11" s="90"/>
      <c r="P11" s="86"/>
      <c r="Q11" s="86"/>
    </row>
    <row r="12" spans="1:17" x14ac:dyDescent="0.25">
      <c r="A12" s="17">
        <v>2</v>
      </c>
      <c r="B12" s="344">
        <v>2</v>
      </c>
      <c r="C12" s="345" t="s">
        <v>3680</v>
      </c>
      <c r="D12" s="345" t="s">
        <v>3681</v>
      </c>
      <c r="E12" s="345" t="s">
        <v>34</v>
      </c>
      <c r="F12" s="146">
        <v>81</v>
      </c>
      <c r="G12" s="146" t="s">
        <v>31</v>
      </c>
      <c r="H12" s="146"/>
      <c r="M12" s="339"/>
      <c r="N12" s="90"/>
      <c r="O12" s="90"/>
      <c r="P12" s="490"/>
      <c r="Q12" s="490"/>
    </row>
    <row r="13" spans="1:17" x14ac:dyDescent="0.25">
      <c r="A13" s="17">
        <v>3</v>
      </c>
      <c r="B13" s="344">
        <v>3</v>
      </c>
      <c r="C13" s="345" t="s">
        <v>3682</v>
      </c>
      <c r="D13" s="345" t="s">
        <v>3683</v>
      </c>
      <c r="E13" s="345" t="s">
        <v>34</v>
      </c>
      <c r="F13" s="146">
        <v>100</v>
      </c>
      <c r="G13" s="146" t="s">
        <v>77</v>
      </c>
      <c r="H13" s="146"/>
    </row>
    <row r="14" spans="1:17" x14ac:dyDescent="0.25">
      <c r="A14" s="17">
        <v>4</v>
      </c>
      <c r="B14" s="344">
        <v>4</v>
      </c>
      <c r="C14" s="345" t="s">
        <v>3684</v>
      </c>
      <c r="D14" s="345" t="s">
        <v>126</v>
      </c>
      <c r="E14" s="345" t="s">
        <v>34</v>
      </c>
      <c r="F14" s="146">
        <v>85</v>
      </c>
      <c r="G14" s="146" t="s">
        <v>31</v>
      </c>
      <c r="H14" s="146"/>
    </row>
    <row r="15" spans="1:17" x14ac:dyDescent="0.25">
      <c r="A15" s="17">
        <v>5</v>
      </c>
      <c r="B15" s="344">
        <v>5</v>
      </c>
      <c r="C15" s="345" t="s">
        <v>3685</v>
      </c>
      <c r="D15" s="345" t="s">
        <v>74</v>
      </c>
      <c r="E15" s="345" t="s">
        <v>34</v>
      </c>
      <c r="F15" s="146">
        <v>90</v>
      </c>
      <c r="G15" s="146" t="s">
        <v>77</v>
      </c>
      <c r="H15" s="146"/>
    </row>
    <row r="16" spans="1:17" x14ac:dyDescent="0.25">
      <c r="A16" s="17">
        <v>6</v>
      </c>
      <c r="B16" s="344">
        <v>6</v>
      </c>
      <c r="C16" s="345" t="s">
        <v>3686</v>
      </c>
      <c r="D16" s="345" t="s">
        <v>187</v>
      </c>
      <c r="E16" s="345" t="s">
        <v>34</v>
      </c>
      <c r="F16" s="146">
        <v>78</v>
      </c>
      <c r="G16" s="146" t="s">
        <v>3764</v>
      </c>
      <c r="H16" s="146"/>
    </row>
    <row r="17" spans="1:8" x14ac:dyDescent="0.25">
      <c r="A17" s="17">
        <v>7</v>
      </c>
      <c r="B17" s="344">
        <v>7</v>
      </c>
      <c r="C17" s="345" t="s">
        <v>3687</v>
      </c>
      <c r="D17" s="345" t="s">
        <v>3688</v>
      </c>
      <c r="E17" s="345" t="s">
        <v>34</v>
      </c>
      <c r="F17" s="146">
        <v>70</v>
      </c>
      <c r="G17" s="146" t="s">
        <v>31</v>
      </c>
      <c r="H17" s="146"/>
    </row>
    <row r="18" spans="1:8" x14ac:dyDescent="0.25">
      <c r="A18" s="17">
        <v>8</v>
      </c>
      <c r="B18" s="344">
        <v>8</v>
      </c>
      <c r="C18" s="345" t="s">
        <v>3689</v>
      </c>
      <c r="D18" s="345" t="s">
        <v>300</v>
      </c>
      <c r="E18" s="345" t="s">
        <v>6</v>
      </c>
      <c r="F18" s="146">
        <v>96</v>
      </c>
      <c r="G18" s="146" t="s">
        <v>77</v>
      </c>
      <c r="H18" s="146"/>
    </row>
    <row r="19" spans="1:8" x14ac:dyDescent="0.25">
      <c r="A19" s="17">
        <v>9</v>
      </c>
      <c r="B19" s="344">
        <v>9</v>
      </c>
      <c r="C19" s="345" t="s">
        <v>3690</v>
      </c>
      <c r="D19" s="345" t="s">
        <v>233</v>
      </c>
      <c r="E19" s="345" t="s">
        <v>6</v>
      </c>
      <c r="F19" s="146">
        <v>82</v>
      </c>
      <c r="G19" s="146" t="s">
        <v>31</v>
      </c>
      <c r="H19" s="146"/>
    </row>
    <row r="20" spans="1:8" x14ac:dyDescent="0.25">
      <c r="A20" s="17">
        <v>10</v>
      </c>
      <c r="B20" s="344">
        <v>10</v>
      </c>
      <c r="C20" s="345" t="s">
        <v>3691</v>
      </c>
      <c r="D20" s="345" t="s">
        <v>3692</v>
      </c>
      <c r="E20" s="345" t="s">
        <v>468</v>
      </c>
      <c r="F20" s="146">
        <v>64</v>
      </c>
      <c r="G20" s="146" t="s">
        <v>105</v>
      </c>
      <c r="H20" s="146"/>
    </row>
    <row r="21" spans="1:8" x14ac:dyDescent="0.25">
      <c r="A21" s="17">
        <v>11</v>
      </c>
      <c r="B21" s="344">
        <v>11</v>
      </c>
      <c r="C21" s="345" t="s">
        <v>3693</v>
      </c>
      <c r="D21" s="345" t="s">
        <v>3694</v>
      </c>
      <c r="E21" s="345" t="s">
        <v>3695</v>
      </c>
      <c r="F21" s="146">
        <v>85</v>
      </c>
      <c r="G21" s="146" t="s">
        <v>31</v>
      </c>
      <c r="H21" s="146"/>
    </row>
    <row r="22" spans="1:8" x14ac:dyDescent="0.25">
      <c r="A22" s="17">
        <v>12</v>
      </c>
      <c r="B22" s="344">
        <v>12</v>
      </c>
      <c r="C22" s="345" t="s">
        <v>3696</v>
      </c>
      <c r="D22" s="345" t="s">
        <v>3697</v>
      </c>
      <c r="E22" s="345" t="s">
        <v>278</v>
      </c>
      <c r="F22" s="146">
        <v>84</v>
      </c>
      <c r="G22" s="146" t="s">
        <v>31</v>
      </c>
      <c r="H22" s="146"/>
    </row>
    <row r="23" spans="1:8" x14ac:dyDescent="0.25">
      <c r="A23" s="17">
        <v>13</v>
      </c>
      <c r="B23" s="344">
        <v>13</v>
      </c>
      <c r="C23" s="345" t="s">
        <v>3698</v>
      </c>
      <c r="D23" s="345" t="s">
        <v>2781</v>
      </c>
      <c r="E23" s="345" t="s">
        <v>278</v>
      </c>
      <c r="F23" s="146">
        <v>65</v>
      </c>
      <c r="G23" s="146" t="s">
        <v>3764</v>
      </c>
      <c r="H23" s="146" t="s">
        <v>73</v>
      </c>
    </row>
    <row r="24" spans="1:8" x14ac:dyDescent="0.25">
      <c r="A24" s="17">
        <v>14</v>
      </c>
      <c r="B24" s="344">
        <v>14</v>
      </c>
      <c r="C24" s="345" t="s">
        <v>3699</v>
      </c>
      <c r="D24" s="345" t="s">
        <v>208</v>
      </c>
      <c r="E24" s="345" t="s">
        <v>370</v>
      </c>
      <c r="F24" s="146">
        <v>50</v>
      </c>
      <c r="G24" s="146" t="s">
        <v>105</v>
      </c>
      <c r="H24" s="146"/>
    </row>
    <row r="25" spans="1:8" x14ac:dyDescent="0.25">
      <c r="A25" s="17">
        <v>15</v>
      </c>
      <c r="B25" s="344">
        <v>15</v>
      </c>
      <c r="C25" s="345" t="s">
        <v>3700</v>
      </c>
      <c r="D25" s="345" t="s">
        <v>187</v>
      </c>
      <c r="E25" s="345" t="s">
        <v>370</v>
      </c>
      <c r="F25" s="146">
        <v>64</v>
      </c>
      <c r="G25" s="146" t="s">
        <v>105</v>
      </c>
      <c r="H25" s="146" t="s">
        <v>73</v>
      </c>
    </row>
    <row r="26" spans="1:8" x14ac:dyDescent="0.25">
      <c r="A26" s="17">
        <v>16</v>
      </c>
      <c r="B26" s="344">
        <v>16</v>
      </c>
      <c r="C26" s="345" t="s">
        <v>3701</v>
      </c>
      <c r="D26" s="345" t="s">
        <v>2347</v>
      </c>
      <c r="E26" s="345" t="s">
        <v>370</v>
      </c>
      <c r="F26" s="146">
        <v>100</v>
      </c>
      <c r="G26" s="146" t="s">
        <v>77</v>
      </c>
      <c r="H26" s="146"/>
    </row>
    <row r="27" spans="1:8" x14ac:dyDescent="0.25">
      <c r="A27" s="17">
        <v>17</v>
      </c>
      <c r="B27" s="344">
        <v>17</v>
      </c>
      <c r="C27" s="345" t="s">
        <v>3702</v>
      </c>
      <c r="D27" s="345" t="s">
        <v>3703</v>
      </c>
      <c r="E27" s="345" t="s">
        <v>229</v>
      </c>
      <c r="F27" s="146">
        <v>82</v>
      </c>
      <c r="G27" s="146" t="s">
        <v>31</v>
      </c>
      <c r="H27" s="146"/>
    </row>
    <row r="28" spans="1:8" x14ac:dyDescent="0.25">
      <c r="A28" s="17">
        <v>18</v>
      </c>
      <c r="B28" s="344">
        <v>18</v>
      </c>
      <c r="C28" s="345" t="s">
        <v>3704</v>
      </c>
      <c r="D28" s="345" t="s">
        <v>1559</v>
      </c>
      <c r="E28" s="345" t="s">
        <v>229</v>
      </c>
      <c r="F28" s="146">
        <v>66</v>
      </c>
      <c r="G28" s="146" t="s">
        <v>3764</v>
      </c>
      <c r="H28" s="146"/>
    </row>
    <row r="29" spans="1:8" x14ac:dyDescent="0.25">
      <c r="A29" s="17">
        <v>19</v>
      </c>
      <c r="B29" s="344">
        <v>19</v>
      </c>
      <c r="C29" s="345" t="s">
        <v>3705</v>
      </c>
      <c r="D29" s="345" t="s">
        <v>558</v>
      </c>
      <c r="E29" s="345" t="s">
        <v>27</v>
      </c>
      <c r="F29" s="146">
        <v>78</v>
      </c>
      <c r="G29" s="146" t="s">
        <v>3764</v>
      </c>
      <c r="H29" s="146"/>
    </row>
    <row r="30" spans="1:8" x14ac:dyDescent="0.25">
      <c r="A30" s="17">
        <v>20</v>
      </c>
      <c r="B30" s="344">
        <v>20</v>
      </c>
      <c r="C30" s="346" t="s">
        <v>3706</v>
      </c>
      <c r="D30" s="346" t="s">
        <v>3707</v>
      </c>
      <c r="E30" s="346" t="s">
        <v>440</v>
      </c>
      <c r="F30" s="146">
        <v>80</v>
      </c>
      <c r="G30" s="146" t="s">
        <v>31</v>
      </c>
      <c r="H30" s="146"/>
    </row>
    <row r="31" spans="1:8" x14ac:dyDescent="0.25">
      <c r="A31" s="17">
        <v>21</v>
      </c>
      <c r="B31" s="344">
        <v>21</v>
      </c>
      <c r="C31" s="345" t="s">
        <v>3708</v>
      </c>
      <c r="D31" s="345" t="s">
        <v>188</v>
      </c>
      <c r="E31" s="345" t="s">
        <v>2697</v>
      </c>
      <c r="F31" s="146">
        <v>0</v>
      </c>
      <c r="G31" s="146" t="s">
        <v>395</v>
      </c>
      <c r="H31" s="161" t="s">
        <v>2219</v>
      </c>
    </row>
    <row r="32" spans="1:8" x14ac:dyDescent="0.25">
      <c r="A32" s="17">
        <v>22</v>
      </c>
      <c r="B32" s="344">
        <v>22</v>
      </c>
      <c r="C32" s="345" t="s">
        <v>3710</v>
      </c>
      <c r="D32" s="345" t="s">
        <v>3711</v>
      </c>
      <c r="E32" s="345" t="s">
        <v>14</v>
      </c>
      <c r="F32" s="146">
        <v>0</v>
      </c>
      <c r="G32" s="146" t="s">
        <v>395</v>
      </c>
      <c r="H32" s="161" t="s">
        <v>2219</v>
      </c>
    </row>
    <row r="33" spans="1:9" x14ac:dyDescent="0.25">
      <c r="A33" s="17">
        <v>23</v>
      </c>
      <c r="B33" s="344">
        <v>23</v>
      </c>
      <c r="C33" s="345" t="s">
        <v>3712</v>
      </c>
      <c r="D33" s="345" t="s">
        <v>3713</v>
      </c>
      <c r="E33" s="345" t="s">
        <v>47</v>
      </c>
      <c r="F33" s="146">
        <v>72</v>
      </c>
      <c r="G33" s="146" t="s">
        <v>3764</v>
      </c>
      <c r="H33" s="146"/>
    </row>
    <row r="34" spans="1:9" x14ac:dyDescent="0.25">
      <c r="A34" s="17">
        <v>24</v>
      </c>
      <c r="B34" s="344">
        <v>24</v>
      </c>
      <c r="C34" s="345" t="s">
        <v>3714</v>
      </c>
      <c r="D34" s="345" t="s">
        <v>3715</v>
      </c>
      <c r="E34" s="345" t="s">
        <v>15</v>
      </c>
      <c r="F34" s="146">
        <v>78</v>
      </c>
      <c r="G34" s="146" t="s">
        <v>3764</v>
      </c>
      <c r="H34" s="146"/>
    </row>
    <row r="35" spans="1:9" x14ac:dyDescent="0.25">
      <c r="A35" s="17">
        <v>25</v>
      </c>
      <c r="B35" s="344">
        <v>25</v>
      </c>
      <c r="C35" s="345" t="s">
        <v>3716</v>
      </c>
      <c r="D35" s="345" t="s">
        <v>3717</v>
      </c>
      <c r="E35" s="345" t="s">
        <v>81</v>
      </c>
      <c r="F35" s="146">
        <v>80</v>
      </c>
      <c r="G35" s="146" t="s">
        <v>31</v>
      </c>
      <c r="H35" s="146"/>
    </row>
    <row r="36" spans="1:9" x14ac:dyDescent="0.25">
      <c r="A36" s="17">
        <v>26</v>
      </c>
      <c r="B36" s="344">
        <v>26</v>
      </c>
      <c r="C36" s="345" t="s">
        <v>3718</v>
      </c>
      <c r="D36" s="345" t="s">
        <v>65</v>
      </c>
      <c r="E36" s="345" t="s">
        <v>21</v>
      </c>
      <c r="F36" s="146">
        <v>79</v>
      </c>
      <c r="G36" s="146" t="s">
        <v>3764</v>
      </c>
      <c r="H36" s="146"/>
    </row>
    <row r="37" spans="1:9" x14ac:dyDescent="0.25">
      <c r="A37" s="17">
        <v>27</v>
      </c>
      <c r="B37" s="344">
        <v>27</v>
      </c>
      <c r="C37" s="345" t="s">
        <v>3719</v>
      </c>
      <c r="D37" s="345" t="s">
        <v>525</v>
      </c>
      <c r="E37" s="345" t="s">
        <v>3720</v>
      </c>
      <c r="F37" s="146">
        <v>76</v>
      </c>
      <c r="G37" s="146" t="s">
        <v>3764</v>
      </c>
      <c r="H37" s="146"/>
    </row>
    <row r="38" spans="1:9" x14ac:dyDescent="0.25">
      <c r="A38" s="17">
        <v>28</v>
      </c>
      <c r="B38" s="344">
        <v>28</v>
      </c>
      <c r="C38" s="345" t="s">
        <v>3721</v>
      </c>
      <c r="D38" s="345" t="s">
        <v>1923</v>
      </c>
      <c r="E38" s="345" t="s">
        <v>57</v>
      </c>
      <c r="F38" s="146">
        <v>78</v>
      </c>
      <c r="G38" s="146" t="s">
        <v>3764</v>
      </c>
      <c r="H38" s="146"/>
    </row>
    <row r="39" spans="1:9" ht="18" customHeight="1" x14ac:dyDescent="0.25">
      <c r="A39" s="17">
        <v>29</v>
      </c>
      <c r="B39" s="344">
        <v>29</v>
      </c>
      <c r="C39" s="346" t="s">
        <v>3722</v>
      </c>
      <c r="D39" s="346" t="s">
        <v>1775</v>
      </c>
      <c r="E39" s="346" t="s">
        <v>8</v>
      </c>
      <c r="F39" s="146">
        <v>80</v>
      </c>
      <c r="G39" s="146" t="s">
        <v>3679</v>
      </c>
      <c r="H39" s="146"/>
    </row>
    <row r="40" spans="1:9" x14ac:dyDescent="0.25">
      <c r="A40" s="17">
        <v>30</v>
      </c>
      <c r="B40" s="344">
        <v>30</v>
      </c>
      <c r="C40" s="345" t="s">
        <v>3723</v>
      </c>
      <c r="D40" s="345" t="s">
        <v>3724</v>
      </c>
      <c r="E40" s="345" t="s">
        <v>296</v>
      </c>
      <c r="F40" s="146">
        <v>79</v>
      </c>
      <c r="G40" s="146" t="s">
        <v>3764</v>
      </c>
      <c r="H40" s="146"/>
    </row>
    <row r="41" spans="1:9" x14ac:dyDescent="0.25">
      <c r="A41" s="17">
        <v>31</v>
      </c>
      <c r="B41" s="344">
        <v>31</v>
      </c>
      <c r="C41" s="345" t="s">
        <v>3725</v>
      </c>
      <c r="D41" s="345" t="s">
        <v>3726</v>
      </c>
      <c r="E41" s="345" t="s">
        <v>25</v>
      </c>
      <c r="F41" s="146">
        <v>79</v>
      </c>
      <c r="G41" s="146" t="s">
        <v>3764</v>
      </c>
      <c r="H41" s="146"/>
    </row>
    <row r="42" spans="1:9" x14ac:dyDescent="0.25">
      <c r="A42" s="17">
        <v>32</v>
      </c>
      <c r="B42" s="344">
        <v>32</v>
      </c>
      <c r="C42" s="345" t="s">
        <v>3727</v>
      </c>
      <c r="D42" s="345" t="s">
        <v>3728</v>
      </c>
      <c r="E42" s="345" t="s">
        <v>86</v>
      </c>
      <c r="F42" s="146">
        <v>100</v>
      </c>
      <c r="G42" s="146" t="s">
        <v>77</v>
      </c>
      <c r="H42" s="146"/>
    </row>
    <row r="43" spans="1:9" ht="17.25" customHeight="1" x14ac:dyDescent="0.25">
      <c r="A43" s="17">
        <v>33</v>
      </c>
      <c r="B43" s="344">
        <v>33</v>
      </c>
      <c r="C43" s="345" t="s">
        <v>3729</v>
      </c>
      <c r="D43" s="345" t="s">
        <v>3341</v>
      </c>
      <c r="E43" s="345" t="s">
        <v>201</v>
      </c>
      <c r="F43" s="146">
        <v>77</v>
      </c>
      <c r="G43" s="146" t="s">
        <v>3764</v>
      </c>
      <c r="H43" s="146"/>
    </row>
    <row r="44" spans="1:9" ht="17.100000000000001" customHeight="1" x14ac:dyDescent="0.25">
      <c r="A44" s="17">
        <v>34</v>
      </c>
      <c r="B44" s="344">
        <v>34</v>
      </c>
      <c r="C44" s="345" t="s">
        <v>3730</v>
      </c>
      <c r="D44" s="345" t="s">
        <v>222</v>
      </c>
      <c r="E44" s="345" t="s">
        <v>182</v>
      </c>
      <c r="F44" s="146">
        <v>75</v>
      </c>
      <c r="G44" s="146" t="s">
        <v>3764</v>
      </c>
      <c r="H44" s="146"/>
    </row>
    <row r="45" spans="1:9" x14ac:dyDescent="0.25">
      <c r="A45" s="17">
        <v>35</v>
      </c>
      <c r="B45" s="344">
        <v>35</v>
      </c>
      <c r="C45" s="345" t="s">
        <v>3731</v>
      </c>
      <c r="D45" s="345" t="s">
        <v>118</v>
      </c>
      <c r="E45" s="345" t="s">
        <v>3732</v>
      </c>
      <c r="F45" s="146">
        <v>96</v>
      </c>
      <c r="G45" s="146" t="s">
        <v>77</v>
      </c>
      <c r="H45" s="146"/>
    </row>
    <row r="46" spans="1:9" x14ac:dyDescent="0.25">
      <c r="A46" s="17">
        <v>36</v>
      </c>
      <c r="B46" s="344">
        <v>36</v>
      </c>
      <c r="C46" s="345" t="s">
        <v>3733</v>
      </c>
      <c r="D46" s="345" t="s">
        <v>340</v>
      </c>
      <c r="E46" s="345" t="s">
        <v>3734</v>
      </c>
      <c r="F46" s="146">
        <v>79</v>
      </c>
      <c r="G46" s="146" t="s">
        <v>3764</v>
      </c>
      <c r="H46" s="146"/>
    </row>
    <row r="47" spans="1:9" x14ac:dyDescent="0.25">
      <c r="A47" s="17">
        <v>37</v>
      </c>
      <c r="B47" s="344">
        <v>37</v>
      </c>
      <c r="C47" s="345" t="s">
        <v>3735</v>
      </c>
      <c r="D47" s="345" t="s">
        <v>3736</v>
      </c>
      <c r="E47" s="345" t="s">
        <v>26</v>
      </c>
      <c r="F47" s="146">
        <v>64</v>
      </c>
      <c r="G47" s="146" t="s">
        <v>105</v>
      </c>
      <c r="H47" s="146"/>
    </row>
    <row r="48" spans="1:9" x14ac:dyDescent="0.25">
      <c r="A48" s="17">
        <v>38</v>
      </c>
      <c r="B48" s="344">
        <v>38</v>
      </c>
      <c r="C48" s="345" t="s">
        <v>3737</v>
      </c>
      <c r="D48" s="345" t="s">
        <v>3738</v>
      </c>
      <c r="E48" s="345" t="s">
        <v>26</v>
      </c>
      <c r="F48" s="146">
        <v>84</v>
      </c>
      <c r="G48" s="146" t="s">
        <v>3679</v>
      </c>
      <c r="H48" s="146"/>
      <c r="I48" s="86"/>
    </row>
    <row r="49" spans="1:19" x14ac:dyDescent="0.25">
      <c r="A49" s="17">
        <v>39</v>
      </c>
      <c r="B49" s="344">
        <v>39</v>
      </c>
      <c r="C49" s="345" t="s">
        <v>3739</v>
      </c>
      <c r="D49" s="345" t="s">
        <v>126</v>
      </c>
      <c r="E49" s="345" t="s">
        <v>3740</v>
      </c>
      <c r="F49" s="146">
        <v>96</v>
      </c>
      <c r="G49" s="146" t="s">
        <v>77</v>
      </c>
      <c r="H49" s="146"/>
      <c r="I49" s="86"/>
    </row>
    <row r="50" spans="1:19" x14ac:dyDescent="0.25">
      <c r="A50" s="17">
        <v>40</v>
      </c>
      <c r="B50" s="344">
        <v>40</v>
      </c>
      <c r="C50" s="345" t="s">
        <v>3741</v>
      </c>
      <c r="D50" s="345" t="s">
        <v>2051</v>
      </c>
      <c r="E50" s="345" t="s">
        <v>9</v>
      </c>
      <c r="F50" s="146">
        <v>79</v>
      </c>
      <c r="G50" s="146" t="s">
        <v>3764</v>
      </c>
      <c r="H50" s="146"/>
      <c r="I50" s="86"/>
    </row>
    <row r="51" spans="1:19" x14ac:dyDescent="0.25">
      <c r="A51" s="17">
        <v>41</v>
      </c>
      <c r="B51" s="344">
        <v>41</v>
      </c>
      <c r="C51" s="345" t="s">
        <v>3742</v>
      </c>
      <c r="D51" s="345" t="s">
        <v>3743</v>
      </c>
      <c r="E51" s="345" t="s">
        <v>9</v>
      </c>
      <c r="F51" s="146">
        <v>79</v>
      </c>
      <c r="G51" s="146" t="s">
        <v>3764</v>
      </c>
      <c r="H51" s="146"/>
      <c r="I51" s="86"/>
    </row>
    <row r="52" spans="1:19" x14ac:dyDescent="0.25">
      <c r="A52" s="17">
        <v>42</v>
      </c>
      <c r="B52" s="344">
        <v>42</v>
      </c>
      <c r="C52" s="345" t="s">
        <v>3744</v>
      </c>
      <c r="D52" s="345" t="s">
        <v>1566</v>
      </c>
      <c r="E52" s="345" t="s">
        <v>342</v>
      </c>
      <c r="F52" s="146">
        <v>88</v>
      </c>
      <c r="G52" s="146" t="s">
        <v>31</v>
      </c>
      <c r="H52" s="146"/>
    </row>
    <row r="53" spans="1:19" x14ac:dyDescent="0.25">
      <c r="A53" s="17">
        <v>43</v>
      </c>
      <c r="B53" s="344">
        <v>43</v>
      </c>
      <c r="C53" s="345" t="s">
        <v>3745</v>
      </c>
      <c r="D53" s="345" t="s">
        <v>239</v>
      </c>
      <c r="E53" s="345" t="s">
        <v>11</v>
      </c>
      <c r="F53" s="146">
        <v>81</v>
      </c>
      <c r="G53" s="146" t="s">
        <v>3679</v>
      </c>
      <c r="H53" s="146"/>
    </row>
    <row r="54" spans="1:19" x14ac:dyDescent="0.25">
      <c r="A54" s="17">
        <v>44</v>
      </c>
      <c r="B54" s="344">
        <v>44</v>
      </c>
      <c r="C54" s="345" t="s">
        <v>3746</v>
      </c>
      <c r="D54" s="345" t="s">
        <v>36</v>
      </c>
      <c r="E54" s="345" t="s">
        <v>365</v>
      </c>
      <c r="F54" s="146">
        <v>64</v>
      </c>
      <c r="G54" s="146" t="s">
        <v>105</v>
      </c>
      <c r="H54" s="146"/>
    </row>
    <row r="55" spans="1:19" x14ac:dyDescent="0.25">
      <c r="A55" s="17">
        <v>45</v>
      </c>
      <c r="B55" s="344">
        <v>45</v>
      </c>
      <c r="C55" s="345" t="s">
        <v>3747</v>
      </c>
      <c r="D55" s="345" t="s">
        <v>36</v>
      </c>
      <c r="E55" s="345" t="s">
        <v>420</v>
      </c>
      <c r="F55" s="146">
        <v>80</v>
      </c>
      <c r="G55" s="146" t="s">
        <v>3679</v>
      </c>
      <c r="H55" s="146"/>
    </row>
    <row r="56" spans="1:19" x14ac:dyDescent="0.25">
      <c r="A56" s="17">
        <v>46</v>
      </c>
      <c r="B56" s="344">
        <v>46</v>
      </c>
      <c r="C56" s="345" t="s">
        <v>3748</v>
      </c>
      <c r="D56" s="345" t="s">
        <v>3749</v>
      </c>
      <c r="E56" s="345" t="s">
        <v>90</v>
      </c>
      <c r="F56" s="146">
        <v>78</v>
      </c>
      <c r="G56" s="146" t="s">
        <v>3764</v>
      </c>
      <c r="H56" s="146"/>
      <c r="I56" s="361"/>
      <c r="J56" s="522"/>
      <c r="K56" s="522"/>
      <c r="L56" s="522"/>
      <c r="M56" s="522"/>
      <c r="N56" s="522"/>
      <c r="O56" s="522"/>
      <c r="P56" s="522"/>
      <c r="Q56" s="522"/>
      <c r="R56" s="522"/>
      <c r="S56" s="522"/>
    </row>
    <row r="57" spans="1:19" x14ac:dyDescent="0.25">
      <c r="A57" s="17">
        <v>47</v>
      </c>
      <c r="B57" s="344">
        <v>47</v>
      </c>
      <c r="C57" s="345" t="s">
        <v>3750</v>
      </c>
      <c r="D57" s="345" t="s">
        <v>3751</v>
      </c>
      <c r="E57" s="345" t="s">
        <v>5</v>
      </c>
      <c r="F57" s="146">
        <v>85</v>
      </c>
      <c r="G57" s="146" t="s">
        <v>3679</v>
      </c>
      <c r="H57" s="146"/>
      <c r="J57" s="523"/>
      <c r="K57" s="523"/>
      <c r="L57" s="523"/>
      <c r="M57" s="523"/>
      <c r="N57" s="523"/>
      <c r="O57" s="523"/>
      <c r="P57" s="523"/>
      <c r="Q57" s="523"/>
      <c r="R57" s="523"/>
      <c r="S57" s="523"/>
    </row>
    <row r="58" spans="1:19" x14ac:dyDescent="0.25">
      <c r="A58" s="17">
        <v>48</v>
      </c>
      <c r="B58" s="344">
        <v>48</v>
      </c>
      <c r="C58" s="345" t="s">
        <v>3752</v>
      </c>
      <c r="D58" s="345" t="s">
        <v>175</v>
      </c>
      <c r="E58" s="345" t="s">
        <v>67</v>
      </c>
      <c r="F58" s="146">
        <v>79</v>
      </c>
      <c r="G58" s="146" t="s">
        <v>3764</v>
      </c>
      <c r="H58" s="146"/>
      <c r="M58" s="524"/>
      <c r="N58" s="524"/>
      <c r="O58" s="524"/>
      <c r="P58" s="524"/>
      <c r="Q58" s="524"/>
      <c r="R58" s="524"/>
      <c r="S58" s="362"/>
    </row>
    <row r="59" spans="1:19" x14ac:dyDescent="0.25">
      <c r="A59" s="17">
        <v>49</v>
      </c>
      <c r="B59" s="344">
        <v>49</v>
      </c>
      <c r="C59" s="345" t="s">
        <v>3753</v>
      </c>
      <c r="D59" s="345" t="s">
        <v>1658</v>
      </c>
      <c r="E59" s="345" t="s">
        <v>12</v>
      </c>
      <c r="F59" s="146">
        <v>89</v>
      </c>
      <c r="G59" s="146" t="s">
        <v>3679</v>
      </c>
      <c r="H59" s="146"/>
      <c r="I59" s="60"/>
      <c r="J59" s="60"/>
      <c r="K59" s="60"/>
      <c r="L59" s="60"/>
      <c r="M59" s="60"/>
      <c r="N59" s="60"/>
      <c r="O59" s="60"/>
      <c r="P59" s="60"/>
      <c r="Q59" s="60"/>
    </row>
    <row r="60" spans="1:19" x14ac:dyDescent="0.25">
      <c r="A60" s="17">
        <v>50</v>
      </c>
      <c r="B60" s="344">
        <v>50</v>
      </c>
      <c r="C60" s="345" t="s">
        <v>3754</v>
      </c>
      <c r="D60" s="345" t="s">
        <v>3755</v>
      </c>
      <c r="E60" s="345" t="s">
        <v>1416</v>
      </c>
      <c r="F60" s="146">
        <v>80</v>
      </c>
      <c r="G60" s="146" t="s">
        <v>3679</v>
      </c>
      <c r="H60" s="146"/>
      <c r="I60" s="68"/>
      <c r="J60" s="68"/>
      <c r="K60" s="68"/>
    </row>
    <row r="61" spans="1:19" x14ac:dyDescent="0.25">
      <c r="A61" s="17">
        <v>51</v>
      </c>
      <c r="B61" s="344">
        <v>51</v>
      </c>
      <c r="C61" s="345" t="s">
        <v>3756</v>
      </c>
      <c r="D61" s="345" t="s">
        <v>3757</v>
      </c>
      <c r="E61" s="345" t="s">
        <v>317</v>
      </c>
      <c r="F61" s="146">
        <v>80</v>
      </c>
      <c r="G61" s="146" t="s">
        <v>3679</v>
      </c>
      <c r="H61" s="146"/>
    </row>
    <row r="62" spans="1:19" x14ac:dyDescent="0.25">
      <c r="A62" s="17">
        <v>52</v>
      </c>
      <c r="B62" s="344">
        <v>52</v>
      </c>
      <c r="C62" s="345" t="s">
        <v>3758</v>
      </c>
      <c r="D62" s="345" t="s">
        <v>3759</v>
      </c>
      <c r="E62" s="345" t="s">
        <v>140</v>
      </c>
      <c r="F62" s="146">
        <v>86</v>
      </c>
      <c r="G62" s="146" t="s">
        <v>3679</v>
      </c>
      <c r="H62" s="146"/>
    </row>
    <row r="63" spans="1:19" x14ac:dyDescent="0.25">
      <c r="A63" s="17">
        <v>53</v>
      </c>
      <c r="B63" s="344">
        <v>53</v>
      </c>
      <c r="C63" s="345" t="s">
        <v>3760</v>
      </c>
      <c r="D63" s="345" t="s">
        <v>1543</v>
      </c>
      <c r="E63" s="345" t="s">
        <v>140</v>
      </c>
      <c r="F63" s="146">
        <v>79</v>
      </c>
      <c r="G63" s="146" t="s">
        <v>3764</v>
      </c>
      <c r="H63" s="146"/>
    </row>
    <row r="64" spans="1:19" x14ac:dyDescent="0.25">
      <c r="A64" s="17">
        <v>54</v>
      </c>
      <c r="B64" s="344">
        <v>54</v>
      </c>
      <c r="C64" s="345" t="s">
        <v>3761</v>
      </c>
      <c r="D64" s="345" t="s">
        <v>454</v>
      </c>
      <c r="E64" s="345" t="s">
        <v>159</v>
      </c>
      <c r="F64" s="146">
        <v>78</v>
      </c>
      <c r="G64" s="146" t="s">
        <v>3764</v>
      </c>
      <c r="H64" s="146"/>
    </row>
    <row r="65" spans="1:218" x14ac:dyDescent="0.25">
      <c r="A65" s="17">
        <v>55</v>
      </c>
      <c r="B65" s="344">
        <v>55</v>
      </c>
      <c r="C65" s="345" t="s">
        <v>3762</v>
      </c>
      <c r="D65" s="345" t="s">
        <v>222</v>
      </c>
      <c r="E65" s="345" t="s">
        <v>176</v>
      </c>
      <c r="F65" s="146">
        <v>80</v>
      </c>
      <c r="G65" s="146" t="s">
        <v>3679</v>
      </c>
      <c r="H65" s="146"/>
    </row>
    <row r="66" spans="1:218" x14ac:dyDescent="0.25">
      <c r="A66" s="17">
        <v>56</v>
      </c>
      <c r="B66" s="344">
        <v>56</v>
      </c>
      <c r="C66" s="345" t="s">
        <v>3763</v>
      </c>
      <c r="D66" s="345" t="s">
        <v>524</v>
      </c>
      <c r="E66" s="345" t="s">
        <v>537</v>
      </c>
      <c r="F66" s="146">
        <v>77</v>
      </c>
      <c r="G66" s="146" t="s">
        <v>3764</v>
      </c>
      <c r="H66" s="146"/>
    </row>
    <row r="67" spans="1:218" x14ac:dyDescent="0.25">
      <c r="A67" s="17">
        <v>57</v>
      </c>
      <c r="B67" s="344">
        <v>57</v>
      </c>
      <c r="C67" s="345" t="s">
        <v>3765</v>
      </c>
      <c r="D67" s="345" t="s">
        <v>19</v>
      </c>
      <c r="E67" s="345" t="s">
        <v>1838</v>
      </c>
      <c r="F67" s="146">
        <v>77</v>
      </c>
      <c r="G67" s="146" t="s">
        <v>3764</v>
      </c>
      <c r="H67" s="146"/>
    </row>
    <row r="68" spans="1:218" x14ac:dyDescent="0.25">
      <c r="A68" s="17">
        <v>58</v>
      </c>
      <c r="B68" s="344">
        <v>58</v>
      </c>
      <c r="C68" s="345" t="s">
        <v>3766</v>
      </c>
      <c r="D68" s="345" t="s">
        <v>3767</v>
      </c>
      <c r="E68" s="345" t="s">
        <v>30</v>
      </c>
      <c r="F68" s="146">
        <v>75</v>
      </c>
      <c r="G68" s="146" t="s">
        <v>3764</v>
      </c>
      <c r="H68" s="146"/>
    </row>
    <row r="69" spans="1:218" x14ac:dyDescent="0.25">
      <c r="A69" s="17">
        <v>59</v>
      </c>
      <c r="B69" s="344">
        <v>59</v>
      </c>
      <c r="C69" s="345" t="s">
        <v>3768</v>
      </c>
      <c r="D69" s="345" t="s">
        <v>428</v>
      </c>
      <c r="E69" s="345" t="s">
        <v>193</v>
      </c>
      <c r="F69" s="146">
        <v>79</v>
      </c>
      <c r="G69" s="146" t="s">
        <v>3764</v>
      </c>
      <c r="H69" s="146"/>
    </row>
    <row r="70" spans="1:218" x14ac:dyDescent="0.25">
      <c r="A70" s="17">
        <v>60</v>
      </c>
      <c r="B70" s="344">
        <v>60</v>
      </c>
      <c r="C70" s="345" t="s">
        <v>3770</v>
      </c>
      <c r="D70" s="345" t="s">
        <v>3771</v>
      </c>
      <c r="E70" s="345" t="s">
        <v>142</v>
      </c>
      <c r="F70" s="146">
        <v>86</v>
      </c>
      <c r="G70" s="146" t="s">
        <v>3679</v>
      </c>
      <c r="H70" s="146"/>
    </row>
    <row r="71" spans="1:218" x14ac:dyDescent="0.25">
      <c r="A71" s="17">
        <v>61</v>
      </c>
      <c r="B71" s="344">
        <v>61</v>
      </c>
      <c r="C71" s="345" t="s">
        <v>3772</v>
      </c>
      <c r="D71" s="345" t="s">
        <v>3773</v>
      </c>
      <c r="E71" s="345" t="s">
        <v>3774</v>
      </c>
      <c r="F71" s="146">
        <v>70</v>
      </c>
      <c r="G71" s="146" t="s">
        <v>3764</v>
      </c>
      <c r="H71" s="146"/>
    </row>
    <row r="72" spans="1:218" x14ac:dyDescent="0.25">
      <c r="A72" s="17">
        <v>62</v>
      </c>
      <c r="B72" s="344">
        <v>62</v>
      </c>
      <c r="C72" s="345" t="s">
        <v>3775</v>
      </c>
      <c r="D72" s="345" t="s">
        <v>3776</v>
      </c>
      <c r="E72" s="345" t="s">
        <v>70</v>
      </c>
      <c r="F72" s="146">
        <v>97</v>
      </c>
      <c r="G72" s="146" t="s">
        <v>77</v>
      </c>
      <c r="H72" s="146"/>
    </row>
    <row r="73" spans="1:218" x14ac:dyDescent="0.25">
      <c r="A73" s="17">
        <v>63</v>
      </c>
      <c r="B73" s="347">
        <v>63</v>
      </c>
      <c r="C73" s="345" t="s">
        <v>3777</v>
      </c>
      <c r="D73" s="345" t="s">
        <v>44</v>
      </c>
      <c r="E73" s="345" t="s">
        <v>70</v>
      </c>
      <c r="F73" s="146">
        <v>70</v>
      </c>
      <c r="G73" s="146" t="s">
        <v>3764</v>
      </c>
      <c r="H73" s="146"/>
    </row>
    <row r="74" spans="1:218" x14ac:dyDescent="0.25">
      <c r="A74" s="15"/>
      <c r="B74" s="15"/>
      <c r="C74" s="87" t="s">
        <v>5531</v>
      </c>
      <c r="E74" s="348"/>
      <c r="F74" s="348"/>
      <c r="G74" s="348"/>
      <c r="H74" s="46"/>
    </row>
    <row r="75" spans="1:218" ht="31.5" x14ac:dyDescent="0.25">
      <c r="A75" s="89" t="s">
        <v>117</v>
      </c>
      <c r="B75" s="89" t="s">
        <v>117</v>
      </c>
      <c r="C75" s="314" t="s">
        <v>32</v>
      </c>
      <c r="D75" s="314" t="s">
        <v>5532</v>
      </c>
      <c r="E75" s="314" t="s">
        <v>162</v>
      </c>
      <c r="F75" s="315" t="s">
        <v>5533</v>
      </c>
      <c r="G75" s="343" t="s">
        <v>4</v>
      </c>
      <c r="H75" s="315" t="s">
        <v>5534</v>
      </c>
    </row>
    <row r="76" spans="1:218" x14ac:dyDescent="0.25">
      <c r="A76" s="17">
        <v>64</v>
      </c>
      <c r="B76" s="330">
        <v>1</v>
      </c>
      <c r="C76" s="44" t="s">
        <v>3778</v>
      </c>
      <c r="D76" s="44" t="s">
        <v>5535</v>
      </c>
      <c r="E76" s="44" t="s">
        <v>34</v>
      </c>
      <c r="F76" s="86">
        <v>100</v>
      </c>
      <c r="G76" s="88" t="s">
        <v>77</v>
      </c>
      <c r="H76" s="316"/>
    </row>
    <row r="77" spans="1:218" x14ac:dyDescent="0.25">
      <c r="A77" s="17">
        <v>65</v>
      </c>
      <c r="B77" s="330">
        <v>2</v>
      </c>
      <c r="C77" s="44" t="s">
        <v>5536</v>
      </c>
      <c r="D77" s="44" t="s">
        <v>5537</v>
      </c>
      <c r="E77" s="44" t="s">
        <v>935</v>
      </c>
      <c r="F77" s="88">
        <v>85</v>
      </c>
      <c r="G77" s="88" t="s">
        <v>3679</v>
      </c>
      <c r="H77" s="317"/>
    </row>
    <row r="78" spans="1:218" ht="20.25" customHeight="1" x14ac:dyDescent="0.25">
      <c r="A78" s="15"/>
      <c r="C78" s="86"/>
      <c r="E78" s="90"/>
      <c r="F78" s="86"/>
      <c r="H78" s="327"/>
    </row>
    <row r="79" spans="1:218" x14ac:dyDescent="0.25">
      <c r="A79" s="15"/>
      <c r="C79" s="87" t="s">
        <v>5538</v>
      </c>
      <c r="E79" s="90"/>
      <c r="F79" s="86"/>
      <c r="H79" s="327"/>
    </row>
    <row r="80" spans="1:218" s="370" customFormat="1" ht="31.5" customHeight="1" x14ac:dyDescent="0.25">
      <c r="A80" s="363" t="s">
        <v>117</v>
      </c>
      <c r="B80" s="364" t="s">
        <v>117</v>
      </c>
      <c r="C80" s="365" t="s">
        <v>32</v>
      </c>
      <c r="D80" s="525" t="s">
        <v>529</v>
      </c>
      <c r="E80" s="526"/>
      <c r="F80" s="315" t="s">
        <v>5533</v>
      </c>
      <c r="G80" s="366" t="s">
        <v>465</v>
      </c>
      <c r="H80" s="367" t="s">
        <v>466</v>
      </c>
      <c r="I80" s="368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69"/>
      <c r="BX80" s="369"/>
      <c r="BY80" s="369"/>
      <c r="BZ80" s="369"/>
      <c r="CA80" s="369"/>
      <c r="CB80" s="369"/>
      <c r="CC80" s="369"/>
      <c r="CD80" s="369"/>
      <c r="CE80" s="369"/>
      <c r="CF80" s="369"/>
      <c r="CG80" s="369"/>
      <c r="CH80" s="369"/>
      <c r="CI80" s="369"/>
      <c r="CJ80" s="369"/>
      <c r="CK80" s="369"/>
      <c r="CL80" s="369"/>
      <c r="CM80" s="369"/>
      <c r="CN80" s="369"/>
      <c r="CO80" s="369"/>
      <c r="CP80" s="369"/>
      <c r="CQ80" s="369"/>
      <c r="CR80" s="369"/>
      <c r="CS80" s="369"/>
      <c r="CT80" s="369"/>
      <c r="CU80" s="369"/>
      <c r="CV80" s="369"/>
      <c r="CW80" s="369"/>
      <c r="CX80" s="369"/>
      <c r="CY80" s="369"/>
      <c r="CZ80" s="369"/>
      <c r="DA80" s="369"/>
      <c r="DB80" s="369"/>
      <c r="DC80" s="369"/>
      <c r="DD80" s="369"/>
      <c r="DE80" s="369"/>
      <c r="DF80" s="369"/>
      <c r="DG80" s="369"/>
      <c r="DH80" s="369"/>
      <c r="DI80" s="369"/>
      <c r="DJ80" s="369"/>
      <c r="DK80" s="369"/>
      <c r="DL80" s="369"/>
      <c r="DM80" s="369"/>
      <c r="DN80" s="369"/>
      <c r="DO80" s="369"/>
      <c r="DP80" s="369"/>
      <c r="DQ80" s="369"/>
      <c r="DR80" s="369"/>
      <c r="DS80" s="369"/>
      <c r="DT80" s="369"/>
      <c r="DU80" s="369"/>
      <c r="DV80" s="369"/>
      <c r="DW80" s="369"/>
      <c r="DX80" s="369"/>
      <c r="DY80" s="369"/>
      <c r="DZ80" s="369"/>
      <c r="EA80" s="369"/>
      <c r="EB80" s="369"/>
      <c r="EC80" s="369"/>
      <c r="ED80" s="369"/>
      <c r="EE80" s="369"/>
      <c r="EF80" s="369"/>
      <c r="EG80" s="369"/>
      <c r="EH80" s="369"/>
      <c r="EI80" s="369"/>
      <c r="EJ80" s="369"/>
      <c r="EK80" s="369"/>
      <c r="EL80" s="369"/>
      <c r="EM80" s="369"/>
      <c r="EN80" s="369"/>
      <c r="EO80" s="369"/>
      <c r="EP80" s="369"/>
      <c r="EQ80" s="369"/>
      <c r="ER80" s="369"/>
      <c r="ES80" s="369"/>
      <c r="ET80" s="369"/>
      <c r="EU80" s="369"/>
      <c r="EV80" s="369"/>
      <c r="EW80" s="369"/>
      <c r="EX80" s="369"/>
      <c r="EY80" s="369"/>
      <c r="EZ80" s="369"/>
      <c r="FA80" s="369"/>
      <c r="FB80" s="369"/>
      <c r="FC80" s="369"/>
      <c r="FD80" s="369"/>
      <c r="FE80" s="369"/>
      <c r="FF80" s="369"/>
      <c r="FG80" s="369"/>
      <c r="FH80" s="369"/>
      <c r="FI80" s="369"/>
      <c r="FJ80" s="369"/>
      <c r="FK80" s="369"/>
      <c r="FL80" s="369"/>
      <c r="FM80" s="369"/>
      <c r="FN80" s="369"/>
      <c r="FO80" s="369"/>
      <c r="FP80" s="369"/>
      <c r="FQ80" s="369"/>
      <c r="FR80" s="369"/>
      <c r="FS80" s="369"/>
      <c r="FT80" s="369"/>
      <c r="FU80" s="369"/>
      <c r="FV80" s="369"/>
      <c r="FW80" s="369"/>
      <c r="FX80" s="369"/>
      <c r="FY80" s="369"/>
      <c r="FZ80" s="369"/>
      <c r="GA80" s="369"/>
      <c r="GB80" s="369"/>
      <c r="GC80" s="369"/>
      <c r="GD80" s="369"/>
      <c r="GE80" s="369"/>
      <c r="GF80" s="369"/>
      <c r="GG80" s="369"/>
      <c r="GH80" s="369"/>
      <c r="GI80" s="369"/>
      <c r="GJ80" s="369"/>
      <c r="GK80" s="369"/>
      <c r="GL80" s="369"/>
      <c r="GM80" s="369"/>
      <c r="GN80" s="369"/>
      <c r="GO80" s="369"/>
      <c r="GP80" s="369"/>
      <c r="GQ80" s="369"/>
      <c r="GR80" s="369"/>
      <c r="GS80" s="369"/>
      <c r="GT80" s="369"/>
      <c r="GU80" s="369"/>
      <c r="GV80" s="369"/>
      <c r="GW80" s="369"/>
      <c r="GX80" s="369"/>
      <c r="GY80" s="369"/>
      <c r="GZ80" s="369"/>
      <c r="HA80" s="369"/>
      <c r="HB80" s="369"/>
      <c r="HC80" s="369"/>
      <c r="HD80" s="369"/>
      <c r="HE80" s="369"/>
      <c r="HF80" s="369"/>
      <c r="HG80" s="369"/>
      <c r="HH80" s="369"/>
      <c r="HI80" s="369"/>
      <c r="HJ80" s="369"/>
    </row>
    <row r="81" spans="1:218" s="370" customFormat="1" ht="16.899999999999999" customHeight="1" x14ac:dyDescent="0.25">
      <c r="A81" s="371">
        <v>66</v>
      </c>
      <c r="B81" s="372" t="s">
        <v>5447</v>
      </c>
      <c r="C81" s="373" t="s">
        <v>3779</v>
      </c>
      <c r="D81" s="374" t="s">
        <v>3780</v>
      </c>
      <c r="E81" s="375" t="s">
        <v>34</v>
      </c>
      <c r="F81" s="349">
        <v>0</v>
      </c>
      <c r="G81" s="349" t="s">
        <v>395</v>
      </c>
      <c r="H81" s="380" t="s">
        <v>2219</v>
      </c>
      <c r="I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69"/>
      <c r="CC81" s="369"/>
      <c r="CD81" s="369"/>
      <c r="CE81" s="369"/>
      <c r="CF81" s="369"/>
      <c r="CG81" s="369"/>
      <c r="CH81" s="369"/>
      <c r="CI81" s="369"/>
      <c r="CJ81" s="369"/>
      <c r="CK81" s="369"/>
      <c r="CL81" s="369"/>
      <c r="CM81" s="369"/>
      <c r="CN81" s="369"/>
      <c r="CO81" s="369"/>
      <c r="CP81" s="369"/>
      <c r="CQ81" s="369"/>
      <c r="CR81" s="369"/>
      <c r="CS81" s="369"/>
      <c r="CT81" s="369"/>
      <c r="CU81" s="369"/>
      <c r="CV81" s="369"/>
      <c r="CW81" s="369"/>
      <c r="CX81" s="369"/>
      <c r="CY81" s="369"/>
      <c r="CZ81" s="369"/>
      <c r="DA81" s="369"/>
      <c r="DB81" s="369"/>
      <c r="DC81" s="369"/>
      <c r="DD81" s="369"/>
      <c r="DE81" s="369"/>
      <c r="DF81" s="369"/>
      <c r="DG81" s="369"/>
      <c r="DH81" s="369"/>
      <c r="DI81" s="369"/>
      <c r="DJ81" s="369"/>
      <c r="DK81" s="369"/>
      <c r="DL81" s="369"/>
      <c r="DM81" s="369"/>
      <c r="DN81" s="369"/>
      <c r="DO81" s="369"/>
      <c r="DP81" s="369"/>
      <c r="DQ81" s="369"/>
      <c r="DR81" s="369"/>
      <c r="DS81" s="369"/>
      <c r="DT81" s="369"/>
      <c r="DU81" s="369"/>
      <c r="DV81" s="369"/>
      <c r="DW81" s="369"/>
      <c r="DX81" s="369"/>
      <c r="DY81" s="369"/>
      <c r="DZ81" s="369"/>
      <c r="EA81" s="369"/>
      <c r="EB81" s="369"/>
      <c r="EC81" s="369"/>
      <c r="ED81" s="369"/>
      <c r="EE81" s="369"/>
      <c r="EF81" s="369"/>
      <c r="EG81" s="369"/>
      <c r="EH81" s="369"/>
      <c r="EI81" s="369"/>
      <c r="EJ81" s="369"/>
      <c r="EK81" s="369"/>
      <c r="EL81" s="369"/>
      <c r="EM81" s="369"/>
      <c r="EN81" s="369"/>
      <c r="EO81" s="369"/>
      <c r="EP81" s="369"/>
      <c r="EQ81" s="369"/>
      <c r="ER81" s="369"/>
      <c r="ES81" s="369"/>
      <c r="ET81" s="369"/>
      <c r="EU81" s="369"/>
      <c r="EV81" s="369"/>
      <c r="EW81" s="369"/>
      <c r="EX81" s="369"/>
      <c r="EY81" s="369"/>
      <c r="EZ81" s="369"/>
      <c r="FA81" s="369"/>
      <c r="FB81" s="369"/>
      <c r="FC81" s="369"/>
      <c r="FD81" s="369"/>
      <c r="FE81" s="369"/>
      <c r="FF81" s="369"/>
      <c r="FG81" s="369"/>
      <c r="FH81" s="369"/>
      <c r="FI81" s="369"/>
      <c r="FJ81" s="369"/>
      <c r="FK81" s="369"/>
      <c r="FL81" s="369"/>
      <c r="FM81" s="369"/>
      <c r="FN81" s="369"/>
      <c r="FO81" s="369"/>
      <c r="FP81" s="369"/>
      <c r="FQ81" s="369"/>
      <c r="FR81" s="369"/>
      <c r="FS81" s="369"/>
      <c r="FT81" s="369"/>
      <c r="FU81" s="369"/>
      <c r="FV81" s="369"/>
      <c r="FW81" s="369"/>
      <c r="FX81" s="369"/>
      <c r="FY81" s="369"/>
      <c r="FZ81" s="369"/>
      <c r="GA81" s="369"/>
      <c r="GB81" s="369"/>
      <c r="GC81" s="369"/>
      <c r="GD81" s="369"/>
      <c r="GE81" s="369"/>
      <c r="GF81" s="369"/>
      <c r="GG81" s="369"/>
      <c r="GH81" s="369"/>
      <c r="GI81" s="369"/>
      <c r="GJ81" s="369"/>
      <c r="GK81" s="369"/>
      <c r="GL81" s="369"/>
      <c r="GM81" s="369"/>
      <c r="GN81" s="369"/>
      <c r="GO81" s="369"/>
      <c r="GP81" s="369"/>
      <c r="GQ81" s="369"/>
      <c r="GR81" s="369"/>
      <c r="GS81" s="369"/>
      <c r="GT81" s="369"/>
      <c r="GU81" s="369"/>
      <c r="GV81" s="369"/>
      <c r="GW81" s="369"/>
      <c r="GX81" s="369"/>
      <c r="GY81" s="369"/>
      <c r="GZ81" s="369"/>
      <c r="HA81" s="369"/>
      <c r="HB81" s="369"/>
      <c r="HC81" s="369"/>
      <c r="HD81" s="369"/>
      <c r="HE81" s="369"/>
      <c r="HF81" s="369"/>
      <c r="HG81" s="369"/>
      <c r="HH81" s="369"/>
      <c r="HI81" s="369"/>
      <c r="HJ81" s="369"/>
    </row>
    <row r="82" spans="1:218" s="370" customFormat="1" ht="16.899999999999999" customHeight="1" x14ac:dyDescent="0.25">
      <c r="A82" s="371">
        <v>67</v>
      </c>
      <c r="B82" s="372" t="s">
        <v>5448</v>
      </c>
      <c r="C82" s="373" t="s">
        <v>3781</v>
      </c>
      <c r="D82" s="376" t="s">
        <v>3782</v>
      </c>
      <c r="E82" s="377" t="s">
        <v>34</v>
      </c>
      <c r="F82" s="349">
        <v>91</v>
      </c>
      <c r="G82" s="349" t="s">
        <v>77</v>
      </c>
      <c r="H82" s="349"/>
      <c r="I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69"/>
      <c r="CF82" s="369"/>
      <c r="CG82" s="369"/>
      <c r="CH82" s="369"/>
      <c r="CI82" s="369"/>
      <c r="CJ82" s="369"/>
      <c r="CK82" s="369"/>
      <c r="CL82" s="369"/>
      <c r="CM82" s="369"/>
      <c r="CN82" s="369"/>
      <c r="CO82" s="369"/>
      <c r="CP82" s="369"/>
      <c r="CQ82" s="369"/>
      <c r="CR82" s="369"/>
      <c r="CS82" s="369"/>
      <c r="CT82" s="369"/>
      <c r="CU82" s="369"/>
      <c r="CV82" s="369"/>
      <c r="CW82" s="369"/>
      <c r="CX82" s="369"/>
      <c r="CY82" s="369"/>
      <c r="CZ82" s="369"/>
      <c r="DA82" s="369"/>
      <c r="DB82" s="369"/>
      <c r="DC82" s="369"/>
      <c r="DD82" s="369"/>
      <c r="DE82" s="369"/>
      <c r="DF82" s="369"/>
      <c r="DG82" s="369"/>
      <c r="DH82" s="369"/>
      <c r="DI82" s="369"/>
      <c r="DJ82" s="369"/>
      <c r="DK82" s="369"/>
      <c r="DL82" s="369"/>
      <c r="DM82" s="369"/>
      <c r="DN82" s="369"/>
      <c r="DO82" s="369"/>
      <c r="DP82" s="369"/>
      <c r="DQ82" s="369"/>
      <c r="DR82" s="369"/>
      <c r="DS82" s="369"/>
      <c r="DT82" s="369"/>
      <c r="DU82" s="369"/>
      <c r="DV82" s="369"/>
      <c r="DW82" s="369"/>
      <c r="DX82" s="369"/>
      <c r="DY82" s="369"/>
      <c r="DZ82" s="369"/>
      <c r="EA82" s="369"/>
      <c r="EB82" s="369"/>
      <c r="EC82" s="369"/>
      <c r="ED82" s="369"/>
      <c r="EE82" s="369"/>
      <c r="EF82" s="369"/>
      <c r="EG82" s="369"/>
      <c r="EH82" s="369"/>
      <c r="EI82" s="369"/>
      <c r="EJ82" s="369"/>
      <c r="EK82" s="369"/>
      <c r="EL82" s="369"/>
      <c r="EM82" s="369"/>
      <c r="EN82" s="369"/>
      <c r="EO82" s="369"/>
      <c r="EP82" s="369"/>
      <c r="EQ82" s="369"/>
      <c r="ER82" s="369"/>
      <c r="ES82" s="369"/>
      <c r="ET82" s="369"/>
      <c r="EU82" s="369"/>
      <c r="EV82" s="369"/>
      <c r="EW82" s="369"/>
      <c r="EX82" s="369"/>
      <c r="EY82" s="369"/>
      <c r="EZ82" s="369"/>
      <c r="FA82" s="369"/>
      <c r="FB82" s="369"/>
      <c r="FC82" s="369"/>
      <c r="FD82" s="369"/>
      <c r="FE82" s="369"/>
      <c r="FF82" s="369"/>
      <c r="FG82" s="369"/>
      <c r="FH82" s="369"/>
      <c r="FI82" s="369"/>
      <c r="FJ82" s="369"/>
      <c r="FK82" s="369"/>
      <c r="FL82" s="369"/>
      <c r="FM82" s="369"/>
      <c r="FN82" s="369"/>
      <c r="FO82" s="369"/>
      <c r="FP82" s="369"/>
      <c r="FQ82" s="369"/>
      <c r="FR82" s="369"/>
      <c r="FS82" s="369"/>
      <c r="FT82" s="369"/>
      <c r="FU82" s="369"/>
      <c r="FV82" s="369"/>
      <c r="FW82" s="369"/>
      <c r="FX82" s="369"/>
      <c r="FY82" s="369"/>
      <c r="FZ82" s="369"/>
      <c r="GA82" s="369"/>
      <c r="GB82" s="369"/>
      <c r="GC82" s="369"/>
      <c r="GD82" s="369"/>
      <c r="GE82" s="369"/>
      <c r="GF82" s="369"/>
      <c r="GG82" s="369"/>
      <c r="GH82" s="369"/>
      <c r="GI82" s="369"/>
      <c r="GJ82" s="369"/>
      <c r="GK82" s="369"/>
      <c r="GL82" s="369"/>
      <c r="GM82" s="369"/>
      <c r="GN82" s="369"/>
      <c r="GO82" s="369"/>
      <c r="GP82" s="369"/>
      <c r="GQ82" s="369"/>
      <c r="GR82" s="369"/>
      <c r="GS82" s="369"/>
      <c r="GT82" s="369"/>
      <c r="GU82" s="369"/>
      <c r="GV82" s="369"/>
      <c r="GW82" s="369"/>
      <c r="GX82" s="369"/>
      <c r="GY82" s="369"/>
      <c r="GZ82" s="369"/>
      <c r="HA82" s="369"/>
      <c r="HB82" s="369"/>
      <c r="HC82" s="369"/>
      <c r="HD82" s="369"/>
      <c r="HE82" s="369"/>
      <c r="HF82" s="369"/>
      <c r="HG82" s="369"/>
      <c r="HH82" s="369"/>
      <c r="HI82" s="369"/>
      <c r="HJ82" s="369"/>
    </row>
    <row r="83" spans="1:218" s="370" customFormat="1" ht="16.899999999999999" customHeight="1" x14ac:dyDescent="0.25">
      <c r="A83" s="371">
        <v>68</v>
      </c>
      <c r="B83" s="372" t="s">
        <v>5450</v>
      </c>
      <c r="C83" s="373" t="s">
        <v>3783</v>
      </c>
      <c r="D83" s="376" t="s">
        <v>3784</v>
      </c>
      <c r="E83" s="377" t="s">
        <v>34</v>
      </c>
      <c r="F83" s="349">
        <v>94</v>
      </c>
      <c r="G83" s="349" t="s">
        <v>77</v>
      </c>
      <c r="H83" s="349"/>
      <c r="I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69"/>
      <c r="CC83" s="369"/>
      <c r="CD83" s="369"/>
      <c r="CE83" s="369"/>
      <c r="CF83" s="369"/>
      <c r="CG83" s="369"/>
      <c r="CH83" s="369"/>
      <c r="CI83" s="369"/>
      <c r="CJ83" s="369"/>
      <c r="CK83" s="369"/>
      <c r="CL83" s="369"/>
      <c r="CM83" s="369"/>
      <c r="CN83" s="369"/>
      <c r="CO83" s="369"/>
      <c r="CP83" s="369"/>
      <c r="CQ83" s="369"/>
      <c r="CR83" s="369"/>
      <c r="CS83" s="369"/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69"/>
      <c r="DM83" s="369"/>
      <c r="DN83" s="369"/>
      <c r="DO83" s="369"/>
      <c r="DP83" s="369"/>
      <c r="DQ83" s="369"/>
      <c r="DR83" s="369"/>
      <c r="DS83" s="369"/>
      <c r="DT83" s="369"/>
      <c r="DU83" s="369"/>
      <c r="DV83" s="369"/>
      <c r="DW83" s="369"/>
      <c r="DX83" s="369"/>
      <c r="DY83" s="369"/>
      <c r="DZ83" s="369"/>
      <c r="EA83" s="369"/>
      <c r="EB83" s="369"/>
      <c r="EC83" s="369"/>
      <c r="ED83" s="369"/>
      <c r="EE83" s="369"/>
      <c r="EF83" s="369"/>
      <c r="EG83" s="369"/>
      <c r="EH83" s="369"/>
      <c r="EI83" s="369"/>
      <c r="EJ83" s="369"/>
      <c r="EK83" s="369"/>
      <c r="EL83" s="369"/>
      <c r="EM83" s="369"/>
      <c r="EN83" s="369"/>
      <c r="EO83" s="369"/>
      <c r="EP83" s="369"/>
      <c r="EQ83" s="369"/>
      <c r="ER83" s="369"/>
      <c r="ES83" s="369"/>
      <c r="ET83" s="369"/>
      <c r="EU83" s="369"/>
      <c r="EV83" s="369"/>
      <c r="EW83" s="369"/>
      <c r="EX83" s="369"/>
      <c r="EY83" s="369"/>
      <c r="EZ83" s="369"/>
      <c r="FA83" s="369"/>
      <c r="FB83" s="369"/>
      <c r="FC83" s="369"/>
      <c r="FD83" s="369"/>
      <c r="FE83" s="369"/>
      <c r="FF83" s="369"/>
      <c r="FG83" s="369"/>
      <c r="FH83" s="369"/>
      <c r="FI83" s="369"/>
      <c r="FJ83" s="369"/>
      <c r="FK83" s="369"/>
      <c r="FL83" s="369"/>
      <c r="FM83" s="369"/>
      <c r="FN83" s="369"/>
      <c r="FO83" s="369"/>
      <c r="FP83" s="369"/>
      <c r="FQ83" s="369"/>
      <c r="FR83" s="369"/>
      <c r="FS83" s="369"/>
      <c r="FT83" s="369"/>
      <c r="FU83" s="369"/>
      <c r="FV83" s="369"/>
      <c r="FW83" s="369"/>
      <c r="FX83" s="369"/>
      <c r="FY83" s="369"/>
      <c r="FZ83" s="369"/>
      <c r="GA83" s="369"/>
      <c r="GB83" s="369"/>
      <c r="GC83" s="369"/>
      <c r="GD83" s="369"/>
      <c r="GE83" s="369"/>
      <c r="GF83" s="369"/>
      <c r="GG83" s="369"/>
      <c r="GH83" s="369"/>
      <c r="GI83" s="369"/>
      <c r="GJ83" s="369"/>
      <c r="GK83" s="369"/>
      <c r="GL83" s="369"/>
      <c r="GM83" s="369"/>
      <c r="GN83" s="369"/>
      <c r="GO83" s="369"/>
      <c r="GP83" s="369"/>
      <c r="GQ83" s="369"/>
      <c r="GR83" s="369"/>
      <c r="GS83" s="369"/>
      <c r="GT83" s="369"/>
      <c r="GU83" s="369"/>
      <c r="GV83" s="369"/>
      <c r="GW83" s="369"/>
      <c r="GX83" s="369"/>
      <c r="GY83" s="369"/>
      <c r="GZ83" s="369"/>
      <c r="HA83" s="369"/>
      <c r="HB83" s="369"/>
      <c r="HC83" s="369"/>
      <c r="HD83" s="369"/>
      <c r="HE83" s="369"/>
      <c r="HF83" s="369"/>
      <c r="HG83" s="369"/>
      <c r="HH83" s="369"/>
      <c r="HI83" s="369"/>
      <c r="HJ83" s="369"/>
    </row>
    <row r="84" spans="1:218" s="370" customFormat="1" ht="16.899999999999999" customHeight="1" x14ac:dyDescent="0.25">
      <c r="A84" s="371">
        <v>69</v>
      </c>
      <c r="B84" s="372" t="s">
        <v>5451</v>
      </c>
      <c r="C84" s="373" t="s">
        <v>3785</v>
      </c>
      <c r="D84" s="376" t="s">
        <v>3786</v>
      </c>
      <c r="E84" s="377" t="s">
        <v>34</v>
      </c>
      <c r="F84" s="349">
        <v>90</v>
      </c>
      <c r="G84" s="349" t="s">
        <v>77</v>
      </c>
      <c r="H84" s="349"/>
      <c r="I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69"/>
      <c r="DM84" s="369"/>
      <c r="DN84" s="369"/>
      <c r="DO84" s="369"/>
      <c r="DP84" s="369"/>
      <c r="DQ84" s="369"/>
      <c r="DR84" s="369"/>
      <c r="DS84" s="369"/>
      <c r="DT84" s="369"/>
      <c r="DU84" s="369"/>
      <c r="DV84" s="369"/>
      <c r="DW84" s="369"/>
      <c r="DX84" s="369"/>
      <c r="DY84" s="369"/>
      <c r="DZ84" s="369"/>
      <c r="EA84" s="369"/>
      <c r="EB84" s="369"/>
      <c r="EC84" s="369"/>
      <c r="ED84" s="369"/>
      <c r="EE84" s="369"/>
      <c r="EF84" s="369"/>
      <c r="EG84" s="369"/>
      <c r="EH84" s="369"/>
      <c r="EI84" s="369"/>
      <c r="EJ84" s="369"/>
      <c r="EK84" s="369"/>
      <c r="EL84" s="369"/>
      <c r="EM84" s="369"/>
      <c r="EN84" s="369"/>
      <c r="EO84" s="369"/>
      <c r="EP84" s="369"/>
      <c r="EQ84" s="369"/>
      <c r="ER84" s="369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  <c r="FC84" s="369"/>
      <c r="FD84" s="369"/>
      <c r="FE84" s="369"/>
      <c r="FF84" s="369"/>
      <c r="FG84" s="369"/>
      <c r="FH84" s="369"/>
      <c r="FI84" s="369"/>
      <c r="FJ84" s="369"/>
      <c r="FK84" s="369"/>
      <c r="FL84" s="369"/>
      <c r="FM84" s="369"/>
      <c r="FN84" s="369"/>
      <c r="FO84" s="369"/>
      <c r="FP84" s="369"/>
      <c r="FQ84" s="369"/>
      <c r="FR84" s="369"/>
      <c r="FS84" s="369"/>
      <c r="FT84" s="369"/>
      <c r="FU84" s="369"/>
      <c r="FV84" s="369"/>
      <c r="FW84" s="369"/>
      <c r="FX84" s="369"/>
      <c r="FY84" s="369"/>
      <c r="FZ84" s="369"/>
      <c r="GA84" s="369"/>
      <c r="GB84" s="369"/>
      <c r="GC84" s="369"/>
      <c r="GD84" s="369"/>
      <c r="GE84" s="369"/>
      <c r="GF84" s="369"/>
      <c r="GG84" s="369"/>
      <c r="GH84" s="369"/>
      <c r="GI84" s="369"/>
      <c r="GJ84" s="369"/>
      <c r="GK84" s="369"/>
      <c r="GL84" s="369"/>
      <c r="GM84" s="369"/>
      <c r="GN84" s="369"/>
      <c r="GO84" s="369"/>
      <c r="GP84" s="369"/>
      <c r="GQ84" s="369"/>
      <c r="GR84" s="369"/>
      <c r="GS84" s="369"/>
      <c r="GT84" s="369"/>
      <c r="GU84" s="369"/>
      <c r="GV84" s="369"/>
      <c r="GW84" s="369"/>
      <c r="GX84" s="369"/>
      <c r="GY84" s="369"/>
      <c r="GZ84" s="369"/>
      <c r="HA84" s="369"/>
      <c r="HB84" s="369"/>
      <c r="HC84" s="369"/>
      <c r="HD84" s="369"/>
      <c r="HE84" s="369"/>
      <c r="HF84" s="369"/>
      <c r="HG84" s="369"/>
      <c r="HH84" s="369"/>
      <c r="HI84" s="369"/>
      <c r="HJ84" s="369"/>
    </row>
    <row r="85" spans="1:218" s="370" customFormat="1" ht="16.899999999999999" customHeight="1" x14ac:dyDescent="0.25">
      <c r="A85" s="371">
        <v>70</v>
      </c>
      <c r="B85" s="372" t="s">
        <v>5452</v>
      </c>
      <c r="C85" s="373" t="s">
        <v>3787</v>
      </c>
      <c r="D85" s="376" t="s">
        <v>571</v>
      </c>
      <c r="E85" s="377" t="s">
        <v>34</v>
      </c>
      <c r="F85" s="349">
        <v>81</v>
      </c>
      <c r="G85" s="349" t="s">
        <v>31</v>
      </c>
      <c r="H85" s="349"/>
      <c r="I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69"/>
      <c r="CF85" s="369"/>
      <c r="CG85" s="369"/>
      <c r="CH85" s="369"/>
      <c r="CI85" s="369"/>
      <c r="CJ85" s="369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69"/>
      <c r="CX85" s="369"/>
      <c r="CY85" s="369"/>
      <c r="CZ85" s="369"/>
      <c r="DA85" s="369"/>
      <c r="DB85" s="369"/>
      <c r="DC85" s="369"/>
      <c r="DD85" s="369"/>
      <c r="DE85" s="369"/>
      <c r="DF85" s="369"/>
      <c r="DG85" s="369"/>
      <c r="DH85" s="369"/>
      <c r="DI85" s="369"/>
      <c r="DJ85" s="369"/>
      <c r="DK85" s="369"/>
      <c r="DL85" s="369"/>
      <c r="DM85" s="369"/>
      <c r="DN85" s="369"/>
      <c r="DO85" s="369"/>
      <c r="DP85" s="369"/>
      <c r="DQ85" s="369"/>
      <c r="DR85" s="369"/>
      <c r="DS85" s="369"/>
      <c r="DT85" s="369"/>
      <c r="DU85" s="369"/>
      <c r="DV85" s="369"/>
      <c r="DW85" s="369"/>
      <c r="DX85" s="369"/>
      <c r="DY85" s="369"/>
      <c r="DZ85" s="369"/>
      <c r="EA85" s="369"/>
      <c r="EB85" s="369"/>
      <c r="EC85" s="369"/>
      <c r="ED85" s="369"/>
      <c r="EE85" s="369"/>
      <c r="EF85" s="369"/>
      <c r="EG85" s="369"/>
      <c r="EH85" s="369"/>
      <c r="EI85" s="369"/>
      <c r="EJ85" s="369"/>
      <c r="EK85" s="369"/>
      <c r="EL85" s="369"/>
      <c r="EM85" s="369"/>
      <c r="EN85" s="369"/>
      <c r="EO85" s="369"/>
      <c r="EP85" s="369"/>
      <c r="EQ85" s="369"/>
      <c r="ER85" s="369"/>
      <c r="ES85" s="369"/>
      <c r="ET85" s="369"/>
      <c r="EU85" s="369"/>
      <c r="EV85" s="369"/>
      <c r="EW85" s="369"/>
      <c r="EX85" s="369"/>
      <c r="EY85" s="369"/>
      <c r="EZ85" s="369"/>
      <c r="FA85" s="369"/>
      <c r="FB85" s="369"/>
      <c r="FC85" s="369"/>
      <c r="FD85" s="369"/>
      <c r="FE85" s="369"/>
      <c r="FF85" s="369"/>
      <c r="FG85" s="369"/>
      <c r="FH85" s="369"/>
      <c r="FI85" s="369"/>
      <c r="FJ85" s="369"/>
      <c r="FK85" s="369"/>
      <c r="FL85" s="369"/>
      <c r="FM85" s="369"/>
      <c r="FN85" s="369"/>
      <c r="FO85" s="369"/>
      <c r="FP85" s="369"/>
      <c r="FQ85" s="369"/>
      <c r="FR85" s="369"/>
      <c r="FS85" s="369"/>
      <c r="FT85" s="369"/>
      <c r="FU85" s="369"/>
      <c r="FV85" s="369"/>
      <c r="FW85" s="369"/>
      <c r="FX85" s="369"/>
      <c r="FY85" s="369"/>
      <c r="FZ85" s="369"/>
      <c r="GA85" s="369"/>
      <c r="GB85" s="369"/>
      <c r="GC85" s="369"/>
      <c r="GD85" s="369"/>
      <c r="GE85" s="369"/>
      <c r="GF85" s="369"/>
      <c r="GG85" s="369"/>
      <c r="GH85" s="369"/>
      <c r="GI85" s="369"/>
      <c r="GJ85" s="369"/>
      <c r="GK85" s="369"/>
      <c r="GL85" s="369"/>
      <c r="GM85" s="369"/>
      <c r="GN85" s="369"/>
      <c r="GO85" s="369"/>
      <c r="GP85" s="369"/>
      <c r="GQ85" s="369"/>
      <c r="GR85" s="369"/>
      <c r="GS85" s="369"/>
      <c r="GT85" s="369"/>
      <c r="GU85" s="369"/>
      <c r="GV85" s="369"/>
      <c r="GW85" s="369"/>
      <c r="GX85" s="369"/>
      <c r="GY85" s="369"/>
      <c r="GZ85" s="369"/>
      <c r="HA85" s="369"/>
      <c r="HB85" s="369"/>
      <c r="HC85" s="369"/>
      <c r="HD85" s="369"/>
      <c r="HE85" s="369"/>
      <c r="HF85" s="369"/>
      <c r="HG85" s="369"/>
      <c r="HH85" s="369"/>
      <c r="HI85" s="369"/>
      <c r="HJ85" s="369"/>
    </row>
    <row r="86" spans="1:218" s="370" customFormat="1" ht="16.899999999999999" customHeight="1" x14ac:dyDescent="0.25">
      <c r="A86" s="371">
        <v>71</v>
      </c>
      <c r="B86" s="372" t="s">
        <v>5453</v>
      </c>
      <c r="C86" s="373" t="s">
        <v>3788</v>
      </c>
      <c r="D86" s="376" t="s">
        <v>3789</v>
      </c>
      <c r="E86" s="377" t="s">
        <v>3274</v>
      </c>
      <c r="F86" s="349">
        <v>88</v>
      </c>
      <c r="G86" s="349" t="s">
        <v>31</v>
      </c>
      <c r="H86" s="349"/>
      <c r="I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69"/>
      <c r="BL86" s="369"/>
      <c r="BM86" s="369"/>
      <c r="BN86" s="369"/>
      <c r="BO86" s="369"/>
      <c r="BP86" s="369"/>
      <c r="BQ86" s="369"/>
      <c r="BR86" s="369"/>
      <c r="BS86" s="369"/>
      <c r="BT86" s="369"/>
      <c r="BU86" s="369"/>
      <c r="BV86" s="369"/>
      <c r="BW86" s="369"/>
      <c r="BX86" s="369"/>
      <c r="BY86" s="369"/>
      <c r="BZ86" s="369"/>
      <c r="CA86" s="369"/>
      <c r="CB86" s="369"/>
      <c r="CC86" s="369"/>
      <c r="CD86" s="369"/>
      <c r="CE86" s="369"/>
      <c r="CF86" s="369"/>
      <c r="CG86" s="369"/>
      <c r="CH86" s="369"/>
      <c r="CI86" s="369"/>
      <c r="CJ86" s="369"/>
      <c r="CK86" s="369"/>
      <c r="CL86" s="369"/>
      <c r="CM86" s="369"/>
      <c r="CN86" s="369"/>
      <c r="CO86" s="369"/>
      <c r="CP86" s="369"/>
      <c r="CQ86" s="369"/>
      <c r="CR86" s="369"/>
      <c r="CS86" s="369"/>
      <c r="CT86" s="369"/>
      <c r="CU86" s="369"/>
      <c r="CV86" s="369"/>
      <c r="CW86" s="369"/>
      <c r="CX86" s="369"/>
      <c r="CY86" s="369"/>
      <c r="CZ86" s="369"/>
      <c r="DA86" s="369"/>
      <c r="DB86" s="369"/>
      <c r="DC86" s="369"/>
      <c r="DD86" s="369"/>
      <c r="DE86" s="369"/>
      <c r="DF86" s="369"/>
      <c r="DG86" s="369"/>
      <c r="DH86" s="369"/>
      <c r="DI86" s="369"/>
      <c r="DJ86" s="369"/>
      <c r="DK86" s="369"/>
      <c r="DL86" s="369"/>
      <c r="DM86" s="369"/>
      <c r="DN86" s="369"/>
      <c r="DO86" s="369"/>
      <c r="DP86" s="369"/>
      <c r="DQ86" s="369"/>
      <c r="DR86" s="369"/>
      <c r="DS86" s="369"/>
      <c r="DT86" s="369"/>
      <c r="DU86" s="369"/>
      <c r="DV86" s="369"/>
      <c r="DW86" s="369"/>
      <c r="DX86" s="369"/>
      <c r="DY86" s="369"/>
      <c r="DZ86" s="369"/>
      <c r="EA86" s="369"/>
      <c r="EB86" s="369"/>
      <c r="EC86" s="369"/>
      <c r="ED86" s="369"/>
      <c r="EE86" s="369"/>
      <c r="EF86" s="369"/>
      <c r="EG86" s="369"/>
      <c r="EH86" s="369"/>
      <c r="EI86" s="369"/>
      <c r="EJ86" s="369"/>
      <c r="EK86" s="369"/>
      <c r="EL86" s="369"/>
      <c r="EM86" s="369"/>
      <c r="EN86" s="369"/>
      <c r="EO86" s="369"/>
      <c r="EP86" s="369"/>
      <c r="EQ86" s="369"/>
      <c r="ER86" s="369"/>
      <c r="ES86" s="369"/>
      <c r="ET86" s="369"/>
      <c r="EU86" s="369"/>
      <c r="EV86" s="369"/>
      <c r="EW86" s="369"/>
      <c r="EX86" s="369"/>
      <c r="EY86" s="369"/>
      <c r="EZ86" s="369"/>
      <c r="FA86" s="369"/>
      <c r="FB86" s="369"/>
      <c r="FC86" s="369"/>
      <c r="FD86" s="369"/>
      <c r="FE86" s="369"/>
      <c r="FF86" s="369"/>
      <c r="FG86" s="369"/>
      <c r="FH86" s="369"/>
      <c r="FI86" s="369"/>
      <c r="FJ86" s="369"/>
      <c r="FK86" s="369"/>
      <c r="FL86" s="369"/>
      <c r="FM86" s="369"/>
      <c r="FN86" s="369"/>
      <c r="FO86" s="369"/>
      <c r="FP86" s="369"/>
      <c r="FQ86" s="369"/>
      <c r="FR86" s="369"/>
      <c r="FS86" s="369"/>
      <c r="FT86" s="369"/>
      <c r="FU86" s="369"/>
      <c r="FV86" s="369"/>
      <c r="FW86" s="369"/>
      <c r="FX86" s="369"/>
      <c r="FY86" s="369"/>
      <c r="FZ86" s="369"/>
      <c r="GA86" s="369"/>
      <c r="GB86" s="369"/>
      <c r="GC86" s="369"/>
      <c r="GD86" s="369"/>
      <c r="GE86" s="369"/>
      <c r="GF86" s="369"/>
      <c r="GG86" s="369"/>
      <c r="GH86" s="369"/>
      <c r="GI86" s="369"/>
      <c r="GJ86" s="369"/>
      <c r="GK86" s="369"/>
      <c r="GL86" s="369"/>
      <c r="GM86" s="369"/>
      <c r="GN86" s="369"/>
      <c r="GO86" s="369"/>
      <c r="GP86" s="369"/>
      <c r="GQ86" s="369"/>
      <c r="GR86" s="369"/>
      <c r="GS86" s="369"/>
      <c r="GT86" s="369"/>
      <c r="GU86" s="369"/>
      <c r="GV86" s="369"/>
      <c r="GW86" s="369"/>
      <c r="GX86" s="369"/>
      <c r="GY86" s="369"/>
      <c r="GZ86" s="369"/>
      <c r="HA86" s="369"/>
      <c r="HB86" s="369"/>
      <c r="HC86" s="369"/>
      <c r="HD86" s="369"/>
      <c r="HE86" s="369"/>
      <c r="HF86" s="369"/>
      <c r="HG86" s="369"/>
      <c r="HH86" s="369"/>
      <c r="HI86" s="369"/>
      <c r="HJ86" s="369"/>
    </row>
    <row r="87" spans="1:218" s="370" customFormat="1" x14ac:dyDescent="0.25">
      <c r="A87" s="371">
        <v>72</v>
      </c>
      <c r="B87" s="372" t="s">
        <v>5454</v>
      </c>
      <c r="C87" s="373" t="s">
        <v>3790</v>
      </c>
      <c r="D87" s="376" t="s">
        <v>3791</v>
      </c>
      <c r="E87" s="377" t="s">
        <v>6</v>
      </c>
      <c r="F87" s="349">
        <v>0</v>
      </c>
      <c r="G87" s="349" t="s">
        <v>395</v>
      </c>
      <c r="H87" s="380" t="s">
        <v>2219</v>
      </c>
      <c r="I87" s="369"/>
      <c r="K87" s="369"/>
      <c r="L87" s="369"/>
      <c r="M87" s="369"/>
      <c r="N87" s="369"/>
      <c r="O87" s="369"/>
      <c r="P87" s="369"/>
      <c r="Q87" s="369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69"/>
      <c r="CX87" s="369"/>
      <c r="CY87" s="369"/>
      <c r="CZ87" s="369"/>
      <c r="DA87" s="369"/>
      <c r="DB87" s="369"/>
      <c r="DC87" s="369"/>
      <c r="DD87" s="369"/>
      <c r="DE87" s="369"/>
      <c r="DF87" s="369"/>
      <c r="DG87" s="369"/>
      <c r="DH87" s="369"/>
      <c r="DI87" s="369"/>
      <c r="DJ87" s="369"/>
      <c r="DK87" s="369"/>
      <c r="DL87" s="369"/>
      <c r="DM87" s="369"/>
      <c r="DN87" s="369"/>
      <c r="DO87" s="369"/>
      <c r="DP87" s="369"/>
      <c r="DQ87" s="369"/>
      <c r="DR87" s="369"/>
      <c r="DS87" s="369"/>
      <c r="DT87" s="369"/>
      <c r="DU87" s="369"/>
      <c r="DV87" s="369"/>
      <c r="DW87" s="369"/>
      <c r="DX87" s="369"/>
      <c r="DY87" s="369"/>
      <c r="DZ87" s="369"/>
      <c r="EA87" s="369"/>
      <c r="EB87" s="369"/>
      <c r="EC87" s="369"/>
      <c r="ED87" s="369"/>
      <c r="EE87" s="369"/>
      <c r="EF87" s="369"/>
      <c r="EG87" s="369"/>
      <c r="EH87" s="369"/>
      <c r="EI87" s="369"/>
      <c r="EJ87" s="369"/>
      <c r="EK87" s="369"/>
      <c r="EL87" s="369"/>
      <c r="EM87" s="369"/>
      <c r="EN87" s="369"/>
      <c r="EO87" s="369"/>
      <c r="EP87" s="369"/>
      <c r="EQ87" s="369"/>
      <c r="ER87" s="369"/>
      <c r="ES87" s="369"/>
      <c r="ET87" s="369"/>
      <c r="EU87" s="369"/>
      <c r="EV87" s="369"/>
      <c r="EW87" s="369"/>
      <c r="EX87" s="369"/>
      <c r="EY87" s="369"/>
      <c r="EZ87" s="369"/>
      <c r="FA87" s="369"/>
      <c r="FB87" s="369"/>
      <c r="FC87" s="369"/>
      <c r="FD87" s="369"/>
      <c r="FE87" s="369"/>
      <c r="FF87" s="369"/>
      <c r="FG87" s="369"/>
      <c r="FH87" s="369"/>
      <c r="FI87" s="369"/>
      <c r="FJ87" s="369"/>
      <c r="FK87" s="369"/>
      <c r="FL87" s="369"/>
      <c r="FM87" s="369"/>
      <c r="FN87" s="369"/>
      <c r="FO87" s="369"/>
      <c r="FP87" s="369"/>
      <c r="FQ87" s="369"/>
      <c r="FR87" s="369"/>
      <c r="FS87" s="369"/>
      <c r="FT87" s="369"/>
      <c r="FU87" s="369"/>
      <c r="FV87" s="369"/>
      <c r="FW87" s="369"/>
      <c r="FX87" s="369"/>
      <c r="FY87" s="369"/>
      <c r="FZ87" s="369"/>
      <c r="GA87" s="369"/>
      <c r="GB87" s="369"/>
      <c r="GC87" s="369"/>
      <c r="GD87" s="369"/>
      <c r="GE87" s="369"/>
      <c r="GF87" s="369"/>
      <c r="GG87" s="369"/>
      <c r="GH87" s="369"/>
      <c r="GI87" s="369"/>
      <c r="GJ87" s="369"/>
      <c r="GK87" s="369"/>
      <c r="GL87" s="369"/>
      <c r="GM87" s="369"/>
      <c r="GN87" s="369"/>
      <c r="GO87" s="369"/>
      <c r="GP87" s="369"/>
      <c r="GQ87" s="369"/>
      <c r="GR87" s="369"/>
      <c r="GS87" s="369"/>
      <c r="GT87" s="369"/>
      <c r="GU87" s="369"/>
      <c r="GV87" s="369"/>
      <c r="GW87" s="369"/>
      <c r="GX87" s="369"/>
      <c r="GY87" s="369"/>
      <c r="GZ87" s="369"/>
      <c r="HA87" s="369"/>
      <c r="HB87" s="369"/>
      <c r="HC87" s="369"/>
      <c r="HD87" s="369"/>
      <c r="HE87" s="369"/>
      <c r="HF87" s="369"/>
      <c r="HG87" s="369"/>
      <c r="HH87" s="369"/>
      <c r="HI87" s="369"/>
      <c r="HJ87" s="369"/>
    </row>
    <row r="88" spans="1:218" s="370" customFormat="1" ht="16.899999999999999" customHeight="1" x14ac:dyDescent="0.25">
      <c r="A88" s="371">
        <v>73</v>
      </c>
      <c r="B88" s="372" t="s">
        <v>5455</v>
      </c>
      <c r="C88" s="373" t="s">
        <v>3792</v>
      </c>
      <c r="D88" s="376" t="s">
        <v>413</v>
      </c>
      <c r="E88" s="377" t="s">
        <v>119</v>
      </c>
      <c r="F88" s="349">
        <v>90</v>
      </c>
      <c r="G88" s="349" t="s">
        <v>77</v>
      </c>
      <c r="H88" s="349"/>
      <c r="I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369"/>
      <c r="CO88" s="369"/>
      <c r="CP88" s="369"/>
      <c r="CQ88" s="369"/>
      <c r="CR88" s="369"/>
      <c r="CS88" s="369"/>
      <c r="CT88" s="369"/>
      <c r="CU88" s="369"/>
      <c r="CV88" s="369"/>
      <c r="CW88" s="369"/>
      <c r="CX88" s="369"/>
      <c r="CY88" s="369"/>
      <c r="CZ88" s="369"/>
      <c r="DA88" s="369"/>
      <c r="DB88" s="369"/>
      <c r="DC88" s="369"/>
      <c r="DD88" s="369"/>
      <c r="DE88" s="369"/>
      <c r="DF88" s="369"/>
      <c r="DG88" s="369"/>
      <c r="DH88" s="369"/>
      <c r="DI88" s="369"/>
      <c r="DJ88" s="369"/>
      <c r="DK88" s="369"/>
      <c r="DL88" s="369"/>
      <c r="DM88" s="369"/>
      <c r="DN88" s="369"/>
      <c r="DO88" s="369"/>
      <c r="DP88" s="369"/>
      <c r="DQ88" s="369"/>
      <c r="DR88" s="369"/>
      <c r="DS88" s="369"/>
      <c r="DT88" s="369"/>
      <c r="DU88" s="369"/>
      <c r="DV88" s="369"/>
      <c r="DW88" s="369"/>
      <c r="DX88" s="369"/>
      <c r="DY88" s="369"/>
      <c r="DZ88" s="369"/>
      <c r="EA88" s="369"/>
      <c r="EB88" s="369"/>
      <c r="EC88" s="369"/>
      <c r="ED88" s="369"/>
      <c r="EE88" s="369"/>
      <c r="EF88" s="369"/>
      <c r="EG88" s="369"/>
      <c r="EH88" s="369"/>
      <c r="EI88" s="369"/>
      <c r="EJ88" s="369"/>
      <c r="EK88" s="369"/>
      <c r="EL88" s="369"/>
      <c r="EM88" s="369"/>
      <c r="EN88" s="369"/>
      <c r="EO88" s="369"/>
      <c r="EP88" s="369"/>
      <c r="EQ88" s="369"/>
      <c r="ER88" s="369"/>
      <c r="ES88" s="369"/>
      <c r="ET88" s="369"/>
      <c r="EU88" s="369"/>
      <c r="EV88" s="369"/>
      <c r="EW88" s="369"/>
      <c r="EX88" s="369"/>
      <c r="EY88" s="369"/>
      <c r="EZ88" s="369"/>
      <c r="FA88" s="369"/>
      <c r="FB88" s="369"/>
      <c r="FC88" s="369"/>
      <c r="FD88" s="369"/>
      <c r="FE88" s="369"/>
      <c r="FF88" s="369"/>
      <c r="FG88" s="369"/>
      <c r="FH88" s="369"/>
      <c r="FI88" s="369"/>
      <c r="FJ88" s="369"/>
      <c r="FK88" s="369"/>
      <c r="FL88" s="369"/>
      <c r="FM88" s="369"/>
      <c r="FN88" s="369"/>
      <c r="FO88" s="369"/>
      <c r="FP88" s="369"/>
      <c r="FQ88" s="369"/>
      <c r="FR88" s="369"/>
      <c r="FS88" s="369"/>
      <c r="FT88" s="369"/>
      <c r="FU88" s="369"/>
      <c r="FV88" s="369"/>
      <c r="FW88" s="369"/>
      <c r="FX88" s="369"/>
      <c r="FY88" s="369"/>
      <c r="FZ88" s="369"/>
      <c r="GA88" s="369"/>
      <c r="GB88" s="369"/>
      <c r="GC88" s="369"/>
      <c r="GD88" s="369"/>
      <c r="GE88" s="369"/>
      <c r="GF88" s="369"/>
      <c r="GG88" s="369"/>
      <c r="GH88" s="369"/>
      <c r="GI88" s="369"/>
      <c r="GJ88" s="369"/>
      <c r="GK88" s="369"/>
      <c r="GL88" s="369"/>
      <c r="GM88" s="369"/>
      <c r="GN88" s="369"/>
      <c r="GO88" s="369"/>
      <c r="GP88" s="369"/>
      <c r="GQ88" s="369"/>
      <c r="GR88" s="369"/>
      <c r="GS88" s="369"/>
      <c r="GT88" s="369"/>
      <c r="GU88" s="369"/>
      <c r="GV88" s="369"/>
      <c r="GW88" s="369"/>
      <c r="GX88" s="369"/>
      <c r="GY88" s="369"/>
      <c r="GZ88" s="369"/>
      <c r="HA88" s="369"/>
      <c r="HB88" s="369"/>
      <c r="HC88" s="369"/>
      <c r="HD88" s="369"/>
      <c r="HE88" s="369"/>
      <c r="HF88" s="369"/>
      <c r="HG88" s="369"/>
      <c r="HH88" s="369"/>
      <c r="HI88" s="369"/>
      <c r="HJ88" s="369"/>
    </row>
    <row r="89" spans="1:218" s="370" customFormat="1" ht="16.899999999999999" customHeight="1" x14ac:dyDescent="0.25">
      <c r="A89" s="371">
        <v>74</v>
      </c>
      <c r="B89" s="372" t="s">
        <v>5456</v>
      </c>
      <c r="C89" s="373" t="s">
        <v>3793</v>
      </c>
      <c r="D89" s="376" t="s">
        <v>1340</v>
      </c>
      <c r="E89" s="377" t="s">
        <v>431</v>
      </c>
      <c r="F89" s="349">
        <v>64</v>
      </c>
      <c r="G89" s="349" t="s">
        <v>105</v>
      </c>
      <c r="H89" s="326" t="s">
        <v>73</v>
      </c>
      <c r="I89" s="369"/>
      <c r="K89" s="369"/>
      <c r="L89" s="369"/>
      <c r="M89" s="369"/>
      <c r="N89" s="369"/>
      <c r="O89" s="369"/>
      <c r="P89" s="369"/>
      <c r="Q89" s="369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69"/>
      <c r="CX89" s="369"/>
      <c r="CY89" s="369"/>
      <c r="CZ89" s="369"/>
      <c r="DA89" s="369"/>
      <c r="DB89" s="369"/>
      <c r="DC89" s="369"/>
      <c r="DD89" s="369"/>
      <c r="DE89" s="369"/>
      <c r="DF89" s="369"/>
      <c r="DG89" s="369"/>
      <c r="DH89" s="369"/>
      <c r="DI89" s="369"/>
      <c r="DJ89" s="369"/>
      <c r="DK89" s="369"/>
      <c r="DL89" s="369"/>
      <c r="DM89" s="369"/>
      <c r="DN89" s="369"/>
      <c r="DO89" s="369"/>
      <c r="DP89" s="369"/>
      <c r="DQ89" s="369"/>
      <c r="DR89" s="369"/>
      <c r="DS89" s="369"/>
      <c r="DT89" s="369"/>
      <c r="DU89" s="369"/>
      <c r="DV89" s="369"/>
      <c r="DW89" s="369"/>
      <c r="DX89" s="369"/>
      <c r="DY89" s="369"/>
      <c r="DZ89" s="369"/>
      <c r="EA89" s="369"/>
      <c r="EB89" s="369"/>
      <c r="EC89" s="369"/>
      <c r="ED89" s="369"/>
      <c r="EE89" s="369"/>
      <c r="EF89" s="369"/>
      <c r="EG89" s="369"/>
      <c r="EH89" s="369"/>
      <c r="EI89" s="369"/>
      <c r="EJ89" s="369"/>
      <c r="EK89" s="369"/>
      <c r="EL89" s="369"/>
      <c r="EM89" s="369"/>
      <c r="EN89" s="369"/>
      <c r="EO89" s="369"/>
      <c r="EP89" s="369"/>
      <c r="EQ89" s="369"/>
      <c r="ER89" s="369"/>
      <c r="ES89" s="369"/>
      <c r="ET89" s="369"/>
      <c r="EU89" s="369"/>
      <c r="EV89" s="369"/>
      <c r="EW89" s="369"/>
      <c r="EX89" s="369"/>
      <c r="EY89" s="369"/>
      <c r="EZ89" s="369"/>
      <c r="FA89" s="369"/>
      <c r="FB89" s="369"/>
      <c r="FC89" s="369"/>
      <c r="FD89" s="369"/>
      <c r="FE89" s="369"/>
      <c r="FF89" s="369"/>
      <c r="FG89" s="369"/>
      <c r="FH89" s="369"/>
      <c r="FI89" s="369"/>
      <c r="FJ89" s="369"/>
      <c r="FK89" s="369"/>
      <c r="FL89" s="369"/>
      <c r="FM89" s="369"/>
      <c r="FN89" s="369"/>
      <c r="FO89" s="369"/>
      <c r="FP89" s="369"/>
      <c r="FQ89" s="369"/>
      <c r="FR89" s="369"/>
      <c r="FS89" s="369"/>
      <c r="FT89" s="369"/>
      <c r="FU89" s="369"/>
      <c r="FV89" s="369"/>
      <c r="FW89" s="369"/>
      <c r="FX89" s="369"/>
      <c r="FY89" s="369"/>
      <c r="FZ89" s="369"/>
      <c r="GA89" s="369"/>
      <c r="GB89" s="369"/>
      <c r="GC89" s="369"/>
      <c r="GD89" s="369"/>
      <c r="GE89" s="369"/>
      <c r="GF89" s="369"/>
      <c r="GG89" s="369"/>
      <c r="GH89" s="369"/>
      <c r="GI89" s="369"/>
      <c r="GJ89" s="369"/>
      <c r="GK89" s="369"/>
      <c r="GL89" s="369"/>
      <c r="GM89" s="369"/>
      <c r="GN89" s="369"/>
      <c r="GO89" s="369"/>
      <c r="GP89" s="369"/>
      <c r="GQ89" s="369"/>
      <c r="GR89" s="369"/>
      <c r="GS89" s="369"/>
      <c r="GT89" s="369"/>
      <c r="GU89" s="369"/>
      <c r="GV89" s="369"/>
      <c r="GW89" s="369"/>
      <c r="GX89" s="369"/>
      <c r="GY89" s="369"/>
      <c r="GZ89" s="369"/>
      <c r="HA89" s="369"/>
      <c r="HB89" s="369"/>
      <c r="HC89" s="369"/>
      <c r="HD89" s="369"/>
      <c r="HE89" s="369"/>
      <c r="HF89" s="369"/>
      <c r="HG89" s="369"/>
      <c r="HH89" s="369"/>
      <c r="HI89" s="369"/>
      <c r="HJ89" s="369"/>
    </row>
    <row r="90" spans="1:218" s="370" customFormat="1" ht="16.899999999999999" customHeight="1" x14ac:dyDescent="0.25">
      <c r="A90" s="371">
        <v>75</v>
      </c>
      <c r="B90" s="372" t="s">
        <v>5457</v>
      </c>
      <c r="C90" s="373" t="s">
        <v>3794</v>
      </c>
      <c r="D90" s="376" t="s">
        <v>3795</v>
      </c>
      <c r="E90" s="377" t="s">
        <v>3796</v>
      </c>
      <c r="F90" s="349">
        <v>72</v>
      </c>
      <c r="G90" s="349" t="s">
        <v>72</v>
      </c>
      <c r="H90" s="349"/>
      <c r="I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369"/>
      <c r="CO90" s="369"/>
      <c r="CP90" s="369"/>
      <c r="CQ90" s="369"/>
      <c r="CR90" s="369"/>
      <c r="CS90" s="369"/>
      <c r="CT90" s="369"/>
      <c r="CU90" s="369"/>
      <c r="CV90" s="369"/>
      <c r="CW90" s="369"/>
      <c r="CX90" s="369"/>
      <c r="CY90" s="369"/>
      <c r="CZ90" s="369"/>
      <c r="DA90" s="369"/>
      <c r="DB90" s="369"/>
      <c r="DC90" s="369"/>
      <c r="DD90" s="369"/>
      <c r="DE90" s="369"/>
      <c r="DF90" s="369"/>
      <c r="DG90" s="369"/>
      <c r="DH90" s="369"/>
      <c r="DI90" s="369"/>
      <c r="DJ90" s="369"/>
      <c r="DK90" s="369"/>
      <c r="DL90" s="369"/>
      <c r="DM90" s="369"/>
      <c r="DN90" s="369"/>
      <c r="DO90" s="369"/>
      <c r="DP90" s="369"/>
      <c r="DQ90" s="369"/>
      <c r="DR90" s="369"/>
      <c r="DS90" s="369"/>
      <c r="DT90" s="369"/>
      <c r="DU90" s="369"/>
      <c r="DV90" s="369"/>
      <c r="DW90" s="369"/>
      <c r="DX90" s="369"/>
      <c r="DY90" s="369"/>
      <c r="DZ90" s="369"/>
      <c r="EA90" s="369"/>
      <c r="EB90" s="369"/>
      <c r="EC90" s="369"/>
      <c r="ED90" s="369"/>
      <c r="EE90" s="369"/>
      <c r="EF90" s="369"/>
      <c r="EG90" s="369"/>
      <c r="EH90" s="369"/>
      <c r="EI90" s="369"/>
      <c r="EJ90" s="369"/>
      <c r="EK90" s="369"/>
      <c r="EL90" s="369"/>
      <c r="EM90" s="369"/>
      <c r="EN90" s="369"/>
      <c r="EO90" s="369"/>
      <c r="EP90" s="369"/>
      <c r="EQ90" s="369"/>
      <c r="ER90" s="369"/>
      <c r="ES90" s="369"/>
      <c r="ET90" s="369"/>
      <c r="EU90" s="369"/>
      <c r="EV90" s="369"/>
      <c r="EW90" s="369"/>
      <c r="EX90" s="369"/>
      <c r="EY90" s="369"/>
      <c r="EZ90" s="369"/>
      <c r="FA90" s="369"/>
      <c r="FB90" s="369"/>
      <c r="FC90" s="369"/>
      <c r="FD90" s="369"/>
      <c r="FE90" s="369"/>
      <c r="FF90" s="369"/>
      <c r="FG90" s="369"/>
      <c r="FH90" s="369"/>
      <c r="FI90" s="369"/>
      <c r="FJ90" s="369"/>
      <c r="FK90" s="369"/>
      <c r="FL90" s="369"/>
      <c r="FM90" s="369"/>
      <c r="FN90" s="369"/>
      <c r="FO90" s="369"/>
      <c r="FP90" s="369"/>
      <c r="FQ90" s="369"/>
      <c r="FR90" s="369"/>
      <c r="FS90" s="369"/>
      <c r="FT90" s="369"/>
      <c r="FU90" s="369"/>
      <c r="FV90" s="369"/>
      <c r="FW90" s="369"/>
      <c r="FX90" s="369"/>
      <c r="FY90" s="369"/>
      <c r="FZ90" s="369"/>
      <c r="GA90" s="369"/>
      <c r="GB90" s="369"/>
      <c r="GC90" s="369"/>
      <c r="GD90" s="369"/>
      <c r="GE90" s="369"/>
      <c r="GF90" s="369"/>
      <c r="GG90" s="369"/>
      <c r="GH90" s="369"/>
      <c r="GI90" s="369"/>
      <c r="GJ90" s="369"/>
      <c r="GK90" s="369"/>
      <c r="GL90" s="369"/>
      <c r="GM90" s="369"/>
      <c r="GN90" s="369"/>
      <c r="GO90" s="369"/>
      <c r="GP90" s="369"/>
      <c r="GQ90" s="369"/>
      <c r="GR90" s="369"/>
      <c r="GS90" s="369"/>
      <c r="GT90" s="369"/>
      <c r="GU90" s="369"/>
      <c r="GV90" s="369"/>
      <c r="GW90" s="369"/>
      <c r="GX90" s="369"/>
      <c r="GY90" s="369"/>
      <c r="GZ90" s="369"/>
      <c r="HA90" s="369"/>
      <c r="HB90" s="369"/>
      <c r="HC90" s="369"/>
      <c r="HD90" s="369"/>
      <c r="HE90" s="369"/>
      <c r="HF90" s="369"/>
      <c r="HG90" s="369"/>
      <c r="HH90" s="369"/>
      <c r="HI90" s="369"/>
      <c r="HJ90" s="369"/>
    </row>
    <row r="91" spans="1:218" s="370" customFormat="1" ht="16.899999999999999" customHeight="1" x14ac:dyDescent="0.25">
      <c r="A91" s="371">
        <v>76</v>
      </c>
      <c r="B91" s="372" t="s">
        <v>5458</v>
      </c>
      <c r="C91" s="373" t="s">
        <v>3797</v>
      </c>
      <c r="D91" s="376" t="s">
        <v>3798</v>
      </c>
      <c r="E91" s="377" t="s">
        <v>27</v>
      </c>
      <c r="F91" s="349">
        <v>59</v>
      </c>
      <c r="G91" s="349" t="s">
        <v>105</v>
      </c>
      <c r="H91" s="349"/>
      <c r="I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69"/>
      <c r="CF91" s="369"/>
      <c r="CG91" s="369"/>
      <c r="CH91" s="369"/>
      <c r="CI91" s="369"/>
      <c r="CJ91" s="369"/>
      <c r="CK91" s="369"/>
      <c r="CL91" s="369"/>
      <c r="CM91" s="369"/>
      <c r="CN91" s="369"/>
      <c r="CO91" s="369"/>
      <c r="CP91" s="369"/>
      <c r="CQ91" s="369"/>
      <c r="CR91" s="369"/>
      <c r="CS91" s="369"/>
      <c r="CT91" s="369"/>
      <c r="CU91" s="369"/>
      <c r="CV91" s="369"/>
      <c r="CW91" s="369"/>
      <c r="CX91" s="369"/>
      <c r="CY91" s="369"/>
      <c r="CZ91" s="369"/>
      <c r="DA91" s="369"/>
      <c r="DB91" s="369"/>
      <c r="DC91" s="369"/>
      <c r="DD91" s="369"/>
      <c r="DE91" s="369"/>
      <c r="DF91" s="369"/>
      <c r="DG91" s="369"/>
      <c r="DH91" s="369"/>
      <c r="DI91" s="369"/>
      <c r="DJ91" s="369"/>
      <c r="DK91" s="369"/>
      <c r="DL91" s="369"/>
      <c r="DM91" s="369"/>
      <c r="DN91" s="369"/>
      <c r="DO91" s="369"/>
      <c r="DP91" s="369"/>
      <c r="DQ91" s="369"/>
      <c r="DR91" s="369"/>
      <c r="DS91" s="369"/>
      <c r="DT91" s="369"/>
      <c r="DU91" s="369"/>
      <c r="DV91" s="369"/>
      <c r="DW91" s="369"/>
      <c r="DX91" s="369"/>
      <c r="DY91" s="369"/>
      <c r="DZ91" s="369"/>
      <c r="EA91" s="369"/>
      <c r="EB91" s="369"/>
      <c r="EC91" s="369"/>
      <c r="ED91" s="369"/>
      <c r="EE91" s="369"/>
      <c r="EF91" s="369"/>
      <c r="EG91" s="369"/>
      <c r="EH91" s="369"/>
      <c r="EI91" s="369"/>
      <c r="EJ91" s="369"/>
      <c r="EK91" s="369"/>
      <c r="EL91" s="369"/>
      <c r="EM91" s="369"/>
      <c r="EN91" s="369"/>
      <c r="EO91" s="369"/>
      <c r="EP91" s="369"/>
      <c r="EQ91" s="369"/>
      <c r="ER91" s="369"/>
      <c r="ES91" s="369"/>
      <c r="ET91" s="369"/>
      <c r="EU91" s="369"/>
      <c r="EV91" s="369"/>
      <c r="EW91" s="369"/>
      <c r="EX91" s="369"/>
      <c r="EY91" s="369"/>
      <c r="EZ91" s="369"/>
      <c r="FA91" s="369"/>
      <c r="FB91" s="369"/>
      <c r="FC91" s="369"/>
      <c r="FD91" s="369"/>
      <c r="FE91" s="369"/>
      <c r="FF91" s="369"/>
      <c r="FG91" s="369"/>
      <c r="FH91" s="369"/>
      <c r="FI91" s="369"/>
      <c r="FJ91" s="369"/>
      <c r="FK91" s="369"/>
      <c r="FL91" s="369"/>
      <c r="FM91" s="369"/>
      <c r="FN91" s="369"/>
      <c r="FO91" s="369"/>
      <c r="FP91" s="369"/>
      <c r="FQ91" s="369"/>
      <c r="FR91" s="369"/>
      <c r="FS91" s="369"/>
      <c r="FT91" s="369"/>
      <c r="FU91" s="369"/>
      <c r="FV91" s="369"/>
      <c r="FW91" s="369"/>
      <c r="FX91" s="369"/>
      <c r="FY91" s="369"/>
      <c r="FZ91" s="369"/>
      <c r="GA91" s="369"/>
      <c r="GB91" s="369"/>
      <c r="GC91" s="369"/>
      <c r="GD91" s="369"/>
      <c r="GE91" s="369"/>
      <c r="GF91" s="369"/>
      <c r="GG91" s="369"/>
      <c r="GH91" s="369"/>
      <c r="GI91" s="369"/>
      <c r="GJ91" s="369"/>
      <c r="GK91" s="369"/>
      <c r="GL91" s="369"/>
      <c r="GM91" s="369"/>
      <c r="GN91" s="369"/>
      <c r="GO91" s="369"/>
      <c r="GP91" s="369"/>
      <c r="GQ91" s="369"/>
      <c r="GR91" s="369"/>
      <c r="GS91" s="369"/>
      <c r="GT91" s="369"/>
      <c r="GU91" s="369"/>
      <c r="GV91" s="369"/>
      <c r="GW91" s="369"/>
      <c r="GX91" s="369"/>
      <c r="GY91" s="369"/>
      <c r="GZ91" s="369"/>
      <c r="HA91" s="369"/>
      <c r="HB91" s="369"/>
      <c r="HC91" s="369"/>
      <c r="HD91" s="369"/>
      <c r="HE91" s="369"/>
      <c r="HF91" s="369"/>
      <c r="HG91" s="369"/>
      <c r="HH91" s="369"/>
      <c r="HI91" s="369"/>
      <c r="HJ91" s="369"/>
    </row>
    <row r="92" spans="1:218" s="370" customFormat="1" ht="16.899999999999999" customHeight="1" x14ac:dyDescent="0.25">
      <c r="A92" s="371">
        <v>77</v>
      </c>
      <c r="B92" s="372" t="s">
        <v>5459</v>
      </c>
      <c r="C92" s="373" t="s">
        <v>3799</v>
      </c>
      <c r="D92" s="376" t="s">
        <v>3800</v>
      </c>
      <c r="E92" s="377" t="s">
        <v>41</v>
      </c>
      <c r="F92" s="349">
        <v>64</v>
      </c>
      <c r="G92" s="349" t="s">
        <v>105</v>
      </c>
      <c r="H92" s="326" t="s">
        <v>73</v>
      </c>
      <c r="I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369"/>
      <c r="BI92" s="369"/>
      <c r="BJ92" s="369"/>
      <c r="BK92" s="369"/>
      <c r="BL92" s="369"/>
      <c r="BM92" s="369"/>
      <c r="BN92" s="369"/>
      <c r="BO92" s="369"/>
      <c r="BP92" s="369"/>
      <c r="BQ92" s="369"/>
      <c r="BR92" s="369"/>
      <c r="BS92" s="369"/>
      <c r="BT92" s="369"/>
      <c r="BU92" s="369"/>
      <c r="BV92" s="369"/>
      <c r="BW92" s="369"/>
      <c r="BX92" s="369"/>
      <c r="BY92" s="369"/>
      <c r="BZ92" s="369"/>
      <c r="CA92" s="369"/>
      <c r="CB92" s="369"/>
      <c r="CC92" s="369"/>
      <c r="CD92" s="369"/>
      <c r="CE92" s="369"/>
      <c r="CF92" s="369"/>
      <c r="CG92" s="369"/>
      <c r="CH92" s="369"/>
      <c r="CI92" s="369"/>
      <c r="CJ92" s="369"/>
      <c r="CK92" s="369"/>
      <c r="CL92" s="369"/>
      <c r="CM92" s="369"/>
      <c r="CN92" s="369"/>
      <c r="CO92" s="369"/>
      <c r="CP92" s="369"/>
      <c r="CQ92" s="369"/>
      <c r="CR92" s="369"/>
      <c r="CS92" s="369"/>
      <c r="CT92" s="369"/>
      <c r="CU92" s="369"/>
      <c r="CV92" s="369"/>
      <c r="CW92" s="369"/>
      <c r="CX92" s="369"/>
      <c r="CY92" s="369"/>
      <c r="CZ92" s="369"/>
      <c r="DA92" s="369"/>
      <c r="DB92" s="369"/>
      <c r="DC92" s="369"/>
      <c r="DD92" s="369"/>
      <c r="DE92" s="369"/>
      <c r="DF92" s="369"/>
      <c r="DG92" s="369"/>
      <c r="DH92" s="369"/>
      <c r="DI92" s="369"/>
      <c r="DJ92" s="369"/>
      <c r="DK92" s="369"/>
      <c r="DL92" s="369"/>
      <c r="DM92" s="369"/>
      <c r="DN92" s="369"/>
      <c r="DO92" s="369"/>
      <c r="DP92" s="369"/>
      <c r="DQ92" s="369"/>
      <c r="DR92" s="369"/>
      <c r="DS92" s="369"/>
      <c r="DT92" s="369"/>
      <c r="DU92" s="369"/>
      <c r="DV92" s="369"/>
      <c r="DW92" s="369"/>
      <c r="DX92" s="369"/>
      <c r="DY92" s="369"/>
      <c r="DZ92" s="369"/>
      <c r="EA92" s="369"/>
      <c r="EB92" s="369"/>
      <c r="EC92" s="369"/>
      <c r="ED92" s="369"/>
      <c r="EE92" s="369"/>
      <c r="EF92" s="369"/>
      <c r="EG92" s="369"/>
      <c r="EH92" s="369"/>
      <c r="EI92" s="369"/>
      <c r="EJ92" s="369"/>
      <c r="EK92" s="369"/>
      <c r="EL92" s="369"/>
      <c r="EM92" s="369"/>
      <c r="EN92" s="369"/>
      <c r="EO92" s="369"/>
      <c r="EP92" s="369"/>
      <c r="EQ92" s="369"/>
      <c r="ER92" s="369"/>
      <c r="ES92" s="369"/>
      <c r="ET92" s="369"/>
      <c r="EU92" s="369"/>
      <c r="EV92" s="369"/>
      <c r="EW92" s="369"/>
      <c r="EX92" s="369"/>
      <c r="EY92" s="369"/>
      <c r="EZ92" s="369"/>
      <c r="FA92" s="369"/>
      <c r="FB92" s="369"/>
      <c r="FC92" s="369"/>
      <c r="FD92" s="369"/>
      <c r="FE92" s="369"/>
      <c r="FF92" s="369"/>
      <c r="FG92" s="369"/>
      <c r="FH92" s="369"/>
      <c r="FI92" s="369"/>
      <c r="FJ92" s="369"/>
      <c r="FK92" s="369"/>
      <c r="FL92" s="369"/>
      <c r="FM92" s="369"/>
      <c r="FN92" s="369"/>
      <c r="FO92" s="369"/>
      <c r="FP92" s="369"/>
      <c r="FQ92" s="369"/>
      <c r="FR92" s="369"/>
      <c r="FS92" s="369"/>
      <c r="FT92" s="369"/>
      <c r="FU92" s="369"/>
      <c r="FV92" s="369"/>
      <c r="FW92" s="369"/>
      <c r="FX92" s="369"/>
      <c r="FY92" s="369"/>
      <c r="FZ92" s="369"/>
      <c r="GA92" s="369"/>
      <c r="GB92" s="369"/>
      <c r="GC92" s="369"/>
      <c r="GD92" s="369"/>
      <c r="GE92" s="369"/>
      <c r="GF92" s="369"/>
      <c r="GG92" s="369"/>
      <c r="GH92" s="369"/>
      <c r="GI92" s="369"/>
      <c r="GJ92" s="369"/>
      <c r="GK92" s="369"/>
      <c r="GL92" s="369"/>
      <c r="GM92" s="369"/>
      <c r="GN92" s="369"/>
      <c r="GO92" s="369"/>
      <c r="GP92" s="369"/>
      <c r="GQ92" s="369"/>
      <c r="GR92" s="369"/>
      <c r="GS92" s="369"/>
      <c r="GT92" s="369"/>
      <c r="GU92" s="369"/>
      <c r="GV92" s="369"/>
      <c r="GW92" s="369"/>
      <c r="GX92" s="369"/>
      <c r="GY92" s="369"/>
      <c r="GZ92" s="369"/>
      <c r="HA92" s="369"/>
      <c r="HB92" s="369"/>
      <c r="HC92" s="369"/>
      <c r="HD92" s="369"/>
      <c r="HE92" s="369"/>
      <c r="HF92" s="369"/>
      <c r="HG92" s="369"/>
      <c r="HH92" s="369"/>
      <c r="HI92" s="369"/>
      <c r="HJ92" s="369"/>
    </row>
    <row r="93" spans="1:218" s="370" customFormat="1" ht="16.899999999999999" customHeight="1" x14ac:dyDescent="0.25">
      <c r="A93" s="371">
        <v>78</v>
      </c>
      <c r="B93" s="372" t="s">
        <v>5461</v>
      </c>
      <c r="C93" s="373" t="s">
        <v>3801</v>
      </c>
      <c r="D93" s="376" t="s">
        <v>1203</v>
      </c>
      <c r="E93" s="377" t="s">
        <v>7</v>
      </c>
      <c r="F93" s="349">
        <v>96</v>
      </c>
      <c r="G93" s="349" t="s">
        <v>77</v>
      </c>
      <c r="H93" s="349"/>
      <c r="I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69"/>
      <c r="CC93" s="369"/>
      <c r="CD93" s="369"/>
      <c r="CE93" s="369"/>
      <c r="CF93" s="369"/>
      <c r="CG93" s="369"/>
      <c r="CH93" s="369"/>
      <c r="CI93" s="369"/>
      <c r="CJ93" s="369"/>
      <c r="CK93" s="369"/>
      <c r="CL93" s="369"/>
      <c r="CM93" s="369"/>
      <c r="CN93" s="369"/>
      <c r="CO93" s="369"/>
      <c r="CP93" s="369"/>
      <c r="CQ93" s="369"/>
      <c r="CR93" s="369"/>
      <c r="CS93" s="369"/>
      <c r="CT93" s="369"/>
      <c r="CU93" s="369"/>
      <c r="CV93" s="369"/>
      <c r="CW93" s="369"/>
      <c r="CX93" s="369"/>
      <c r="CY93" s="369"/>
      <c r="CZ93" s="369"/>
      <c r="DA93" s="369"/>
      <c r="DB93" s="369"/>
      <c r="DC93" s="369"/>
      <c r="DD93" s="369"/>
      <c r="DE93" s="369"/>
      <c r="DF93" s="369"/>
      <c r="DG93" s="369"/>
      <c r="DH93" s="369"/>
      <c r="DI93" s="369"/>
      <c r="DJ93" s="369"/>
      <c r="DK93" s="369"/>
      <c r="DL93" s="369"/>
      <c r="DM93" s="369"/>
      <c r="DN93" s="369"/>
      <c r="DO93" s="369"/>
      <c r="DP93" s="369"/>
      <c r="DQ93" s="369"/>
      <c r="DR93" s="369"/>
      <c r="DS93" s="369"/>
      <c r="DT93" s="369"/>
      <c r="DU93" s="369"/>
      <c r="DV93" s="369"/>
      <c r="DW93" s="369"/>
      <c r="DX93" s="369"/>
      <c r="DY93" s="369"/>
      <c r="DZ93" s="369"/>
      <c r="EA93" s="369"/>
      <c r="EB93" s="369"/>
      <c r="EC93" s="369"/>
      <c r="ED93" s="369"/>
      <c r="EE93" s="369"/>
      <c r="EF93" s="369"/>
      <c r="EG93" s="369"/>
      <c r="EH93" s="369"/>
      <c r="EI93" s="369"/>
      <c r="EJ93" s="369"/>
      <c r="EK93" s="369"/>
      <c r="EL93" s="369"/>
      <c r="EM93" s="369"/>
      <c r="EN93" s="369"/>
      <c r="EO93" s="369"/>
      <c r="EP93" s="369"/>
      <c r="EQ93" s="369"/>
      <c r="ER93" s="369"/>
      <c r="ES93" s="369"/>
      <c r="ET93" s="369"/>
      <c r="EU93" s="369"/>
      <c r="EV93" s="369"/>
      <c r="EW93" s="369"/>
      <c r="EX93" s="369"/>
      <c r="EY93" s="369"/>
      <c r="EZ93" s="369"/>
      <c r="FA93" s="369"/>
      <c r="FB93" s="369"/>
      <c r="FC93" s="369"/>
      <c r="FD93" s="369"/>
      <c r="FE93" s="369"/>
      <c r="FF93" s="369"/>
      <c r="FG93" s="369"/>
      <c r="FH93" s="369"/>
      <c r="FI93" s="369"/>
      <c r="FJ93" s="369"/>
      <c r="FK93" s="369"/>
      <c r="FL93" s="369"/>
      <c r="FM93" s="369"/>
      <c r="FN93" s="369"/>
      <c r="FO93" s="369"/>
      <c r="FP93" s="369"/>
      <c r="FQ93" s="369"/>
      <c r="FR93" s="369"/>
      <c r="FS93" s="369"/>
      <c r="FT93" s="369"/>
      <c r="FU93" s="369"/>
      <c r="FV93" s="369"/>
      <c r="FW93" s="369"/>
      <c r="FX93" s="369"/>
      <c r="FY93" s="369"/>
      <c r="FZ93" s="369"/>
      <c r="GA93" s="369"/>
      <c r="GB93" s="369"/>
      <c r="GC93" s="369"/>
      <c r="GD93" s="369"/>
      <c r="GE93" s="369"/>
      <c r="GF93" s="369"/>
      <c r="GG93" s="369"/>
      <c r="GH93" s="369"/>
      <c r="GI93" s="369"/>
      <c r="GJ93" s="369"/>
      <c r="GK93" s="369"/>
      <c r="GL93" s="369"/>
      <c r="GM93" s="369"/>
      <c r="GN93" s="369"/>
      <c r="GO93" s="369"/>
      <c r="GP93" s="369"/>
      <c r="GQ93" s="369"/>
      <c r="GR93" s="369"/>
      <c r="GS93" s="369"/>
      <c r="GT93" s="369"/>
      <c r="GU93" s="369"/>
      <c r="GV93" s="369"/>
      <c r="GW93" s="369"/>
      <c r="GX93" s="369"/>
      <c r="GY93" s="369"/>
      <c r="GZ93" s="369"/>
      <c r="HA93" s="369"/>
      <c r="HB93" s="369"/>
      <c r="HC93" s="369"/>
      <c r="HD93" s="369"/>
      <c r="HE93" s="369"/>
      <c r="HF93" s="369"/>
      <c r="HG93" s="369"/>
      <c r="HH93" s="369"/>
      <c r="HI93" s="369"/>
      <c r="HJ93" s="369"/>
    </row>
    <row r="94" spans="1:218" s="370" customFormat="1" ht="16.899999999999999" customHeight="1" x14ac:dyDescent="0.25">
      <c r="A94" s="371">
        <v>79</v>
      </c>
      <c r="B94" s="372" t="s">
        <v>5462</v>
      </c>
      <c r="C94" s="373" t="s">
        <v>3802</v>
      </c>
      <c r="D94" s="376" t="s">
        <v>527</v>
      </c>
      <c r="E94" s="377" t="s">
        <v>7</v>
      </c>
      <c r="F94" s="349">
        <v>81</v>
      </c>
      <c r="G94" s="349" t="s">
        <v>31</v>
      </c>
      <c r="H94" s="349"/>
      <c r="I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369"/>
      <c r="BC94" s="369"/>
      <c r="BD94" s="369"/>
      <c r="BE94" s="369"/>
      <c r="BF94" s="369"/>
      <c r="BG94" s="369"/>
      <c r="BH94" s="369"/>
      <c r="BI94" s="369"/>
      <c r="BJ94" s="369"/>
      <c r="BK94" s="369"/>
      <c r="BL94" s="369"/>
      <c r="BM94" s="369"/>
      <c r="BN94" s="369"/>
      <c r="BO94" s="369"/>
      <c r="BP94" s="369"/>
      <c r="BQ94" s="369"/>
      <c r="BR94" s="369"/>
      <c r="BS94" s="369"/>
      <c r="BT94" s="369"/>
      <c r="BU94" s="369"/>
      <c r="BV94" s="369"/>
      <c r="BW94" s="369"/>
      <c r="BX94" s="369"/>
      <c r="BY94" s="369"/>
      <c r="BZ94" s="369"/>
      <c r="CA94" s="369"/>
      <c r="CB94" s="369"/>
      <c r="CC94" s="369"/>
      <c r="CD94" s="369"/>
      <c r="CE94" s="369"/>
      <c r="CF94" s="369"/>
      <c r="CG94" s="369"/>
      <c r="CH94" s="369"/>
      <c r="CI94" s="369"/>
      <c r="CJ94" s="369"/>
      <c r="CK94" s="369"/>
      <c r="CL94" s="369"/>
      <c r="CM94" s="369"/>
      <c r="CN94" s="369"/>
      <c r="CO94" s="369"/>
      <c r="CP94" s="369"/>
      <c r="CQ94" s="369"/>
      <c r="CR94" s="369"/>
      <c r="CS94" s="369"/>
      <c r="CT94" s="369"/>
      <c r="CU94" s="369"/>
      <c r="CV94" s="369"/>
      <c r="CW94" s="369"/>
      <c r="CX94" s="369"/>
      <c r="CY94" s="369"/>
      <c r="CZ94" s="369"/>
      <c r="DA94" s="369"/>
      <c r="DB94" s="369"/>
      <c r="DC94" s="369"/>
      <c r="DD94" s="369"/>
      <c r="DE94" s="369"/>
      <c r="DF94" s="369"/>
      <c r="DG94" s="369"/>
      <c r="DH94" s="369"/>
      <c r="DI94" s="369"/>
      <c r="DJ94" s="369"/>
      <c r="DK94" s="369"/>
      <c r="DL94" s="369"/>
      <c r="DM94" s="369"/>
      <c r="DN94" s="369"/>
      <c r="DO94" s="369"/>
      <c r="DP94" s="369"/>
      <c r="DQ94" s="369"/>
      <c r="DR94" s="369"/>
      <c r="DS94" s="369"/>
      <c r="DT94" s="369"/>
      <c r="DU94" s="369"/>
      <c r="DV94" s="369"/>
      <c r="DW94" s="369"/>
      <c r="DX94" s="369"/>
      <c r="DY94" s="369"/>
      <c r="DZ94" s="369"/>
      <c r="EA94" s="369"/>
      <c r="EB94" s="369"/>
      <c r="EC94" s="369"/>
      <c r="ED94" s="369"/>
      <c r="EE94" s="369"/>
      <c r="EF94" s="369"/>
      <c r="EG94" s="369"/>
      <c r="EH94" s="369"/>
      <c r="EI94" s="369"/>
      <c r="EJ94" s="369"/>
      <c r="EK94" s="369"/>
      <c r="EL94" s="369"/>
      <c r="EM94" s="369"/>
      <c r="EN94" s="369"/>
      <c r="EO94" s="369"/>
      <c r="EP94" s="369"/>
      <c r="EQ94" s="369"/>
      <c r="ER94" s="369"/>
      <c r="ES94" s="369"/>
      <c r="ET94" s="369"/>
      <c r="EU94" s="369"/>
      <c r="EV94" s="369"/>
      <c r="EW94" s="369"/>
      <c r="EX94" s="369"/>
      <c r="EY94" s="369"/>
      <c r="EZ94" s="369"/>
      <c r="FA94" s="369"/>
      <c r="FB94" s="369"/>
      <c r="FC94" s="369"/>
      <c r="FD94" s="369"/>
      <c r="FE94" s="369"/>
      <c r="FF94" s="369"/>
      <c r="FG94" s="369"/>
      <c r="FH94" s="369"/>
      <c r="FI94" s="369"/>
      <c r="FJ94" s="369"/>
      <c r="FK94" s="369"/>
      <c r="FL94" s="369"/>
      <c r="FM94" s="369"/>
      <c r="FN94" s="369"/>
      <c r="FO94" s="369"/>
      <c r="FP94" s="369"/>
      <c r="FQ94" s="369"/>
      <c r="FR94" s="369"/>
      <c r="FS94" s="369"/>
      <c r="FT94" s="369"/>
      <c r="FU94" s="369"/>
      <c r="FV94" s="369"/>
      <c r="FW94" s="369"/>
      <c r="FX94" s="369"/>
      <c r="FY94" s="369"/>
      <c r="FZ94" s="369"/>
      <c r="GA94" s="369"/>
      <c r="GB94" s="369"/>
      <c r="GC94" s="369"/>
      <c r="GD94" s="369"/>
      <c r="GE94" s="369"/>
      <c r="GF94" s="369"/>
      <c r="GG94" s="369"/>
      <c r="GH94" s="369"/>
      <c r="GI94" s="369"/>
      <c r="GJ94" s="369"/>
      <c r="GK94" s="369"/>
      <c r="GL94" s="369"/>
      <c r="GM94" s="369"/>
      <c r="GN94" s="369"/>
      <c r="GO94" s="369"/>
      <c r="GP94" s="369"/>
      <c r="GQ94" s="369"/>
      <c r="GR94" s="369"/>
      <c r="GS94" s="369"/>
      <c r="GT94" s="369"/>
      <c r="GU94" s="369"/>
      <c r="GV94" s="369"/>
      <c r="GW94" s="369"/>
      <c r="GX94" s="369"/>
      <c r="GY94" s="369"/>
      <c r="GZ94" s="369"/>
      <c r="HA94" s="369"/>
      <c r="HB94" s="369"/>
      <c r="HC94" s="369"/>
      <c r="HD94" s="369"/>
      <c r="HE94" s="369"/>
      <c r="HF94" s="369"/>
      <c r="HG94" s="369"/>
      <c r="HH94" s="369"/>
      <c r="HI94" s="369"/>
      <c r="HJ94" s="369"/>
    </row>
    <row r="95" spans="1:218" s="370" customFormat="1" ht="16.899999999999999" customHeight="1" x14ac:dyDescent="0.25">
      <c r="A95" s="371">
        <v>80</v>
      </c>
      <c r="B95" s="372" t="s">
        <v>5463</v>
      </c>
      <c r="C95" s="373" t="s">
        <v>3803</v>
      </c>
      <c r="D95" s="376" t="s">
        <v>3804</v>
      </c>
      <c r="E95" s="377" t="s">
        <v>15</v>
      </c>
      <c r="F95" s="349">
        <v>81</v>
      </c>
      <c r="G95" s="349" t="s">
        <v>31</v>
      </c>
      <c r="H95" s="349"/>
      <c r="I95" s="369"/>
      <c r="K95" s="369"/>
      <c r="L95" s="369"/>
      <c r="M95" s="369"/>
      <c r="N95" s="369"/>
      <c r="O95" s="369"/>
      <c r="P95" s="369"/>
      <c r="Q95" s="369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69"/>
      <c r="CC95" s="369"/>
      <c r="CD95" s="369"/>
      <c r="CE95" s="369"/>
      <c r="CF95" s="369"/>
      <c r="CG95" s="369"/>
      <c r="CH95" s="369"/>
      <c r="CI95" s="369"/>
      <c r="CJ95" s="369"/>
      <c r="CK95" s="369"/>
      <c r="CL95" s="369"/>
      <c r="CM95" s="369"/>
      <c r="CN95" s="369"/>
      <c r="CO95" s="369"/>
      <c r="CP95" s="369"/>
      <c r="CQ95" s="369"/>
      <c r="CR95" s="369"/>
      <c r="CS95" s="369"/>
      <c r="CT95" s="369"/>
      <c r="CU95" s="369"/>
      <c r="CV95" s="369"/>
      <c r="CW95" s="369"/>
      <c r="CX95" s="369"/>
      <c r="CY95" s="369"/>
      <c r="CZ95" s="369"/>
      <c r="DA95" s="369"/>
      <c r="DB95" s="369"/>
      <c r="DC95" s="369"/>
      <c r="DD95" s="369"/>
      <c r="DE95" s="369"/>
      <c r="DF95" s="369"/>
      <c r="DG95" s="369"/>
      <c r="DH95" s="369"/>
      <c r="DI95" s="369"/>
      <c r="DJ95" s="369"/>
      <c r="DK95" s="369"/>
      <c r="DL95" s="369"/>
      <c r="DM95" s="369"/>
      <c r="DN95" s="369"/>
      <c r="DO95" s="369"/>
      <c r="DP95" s="369"/>
      <c r="DQ95" s="369"/>
      <c r="DR95" s="369"/>
      <c r="DS95" s="369"/>
      <c r="DT95" s="369"/>
      <c r="DU95" s="369"/>
      <c r="DV95" s="369"/>
      <c r="DW95" s="369"/>
      <c r="DX95" s="369"/>
      <c r="DY95" s="369"/>
      <c r="DZ95" s="369"/>
      <c r="EA95" s="369"/>
      <c r="EB95" s="369"/>
      <c r="EC95" s="369"/>
      <c r="ED95" s="369"/>
      <c r="EE95" s="369"/>
      <c r="EF95" s="369"/>
      <c r="EG95" s="369"/>
      <c r="EH95" s="369"/>
      <c r="EI95" s="369"/>
      <c r="EJ95" s="369"/>
      <c r="EK95" s="369"/>
      <c r="EL95" s="369"/>
      <c r="EM95" s="369"/>
      <c r="EN95" s="369"/>
      <c r="EO95" s="369"/>
      <c r="EP95" s="369"/>
      <c r="EQ95" s="369"/>
      <c r="ER95" s="369"/>
      <c r="ES95" s="369"/>
      <c r="ET95" s="369"/>
      <c r="EU95" s="369"/>
      <c r="EV95" s="369"/>
      <c r="EW95" s="369"/>
      <c r="EX95" s="369"/>
      <c r="EY95" s="369"/>
      <c r="EZ95" s="369"/>
      <c r="FA95" s="369"/>
      <c r="FB95" s="369"/>
      <c r="FC95" s="369"/>
      <c r="FD95" s="369"/>
      <c r="FE95" s="369"/>
      <c r="FF95" s="369"/>
      <c r="FG95" s="369"/>
      <c r="FH95" s="369"/>
      <c r="FI95" s="369"/>
      <c r="FJ95" s="369"/>
      <c r="FK95" s="369"/>
      <c r="FL95" s="369"/>
      <c r="FM95" s="369"/>
      <c r="FN95" s="369"/>
      <c r="FO95" s="369"/>
      <c r="FP95" s="369"/>
      <c r="FQ95" s="369"/>
      <c r="FR95" s="369"/>
      <c r="FS95" s="369"/>
      <c r="FT95" s="369"/>
      <c r="FU95" s="369"/>
      <c r="FV95" s="369"/>
      <c r="FW95" s="369"/>
      <c r="FX95" s="369"/>
      <c r="FY95" s="369"/>
      <c r="FZ95" s="369"/>
      <c r="GA95" s="369"/>
      <c r="GB95" s="369"/>
      <c r="GC95" s="369"/>
      <c r="GD95" s="369"/>
      <c r="GE95" s="369"/>
      <c r="GF95" s="369"/>
      <c r="GG95" s="369"/>
      <c r="GH95" s="369"/>
      <c r="GI95" s="369"/>
      <c r="GJ95" s="369"/>
      <c r="GK95" s="369"/>
      <c r="GL95" s="369"/>
      <c r="GM95" s="369"/>
      <c r="GN95" s="369"/>
      <c r="GO95" s="369"/>
      <c r="GP95" s="369"/>
      <c r="GQ95" s="369"/>
      <c r="GR95" s="369"/>
      <c r="GS95" s="369"/>
      <c r="GT95" s="369"/>
      <c r="GU95" s="369"/>
      <c r="GV95" s="369"/>
      <c r="GW95" s="369"/>
      <c r="GX95" s="369"/>
      <c r="GY95" s="369"/>
      <c r="GZ95" s="369"/>
      <c r="HA95" s="369"/>
      <c r="HB95" s="369"/>
      <c r="HC95" s="369"/>
      <c r="HD95" s="369"/>
      <c r="HE95" s="369"/>
      <c r="HF95" s="369"/>
      <c r="HG95" s="369"/>
      <c r="HH95" s="369"/>
      <c r="HI95" s="369"/>
      <c r="HJ95" s="369"/>
    </row>
    <row r="96" spans="1:218" s="370" customFormat="1" ht="16.899999999999999" customHeight="1" x14ac:dyDescent="0.25">
      <c r="A96" s="371">
        <v>81</v>
      </c>
      <c r="B96" s="372" t="s">
        <v>5464</v>
      </c>
      <c r="C96" s="373" t="s">
        <v>3805</v>
      </c>
      <c r="D96" s="376" t="s">
        <v>3806</v>
      </c>
      <c r="E96" s="377" t="s">
        <v>21</v>
      </c>
      <c r="F96" s="349">
        <v>75</v>
      </c>
      <c r="G96" s="349" t="s">
        <v>72</v>
      </c>
      <c r="H96" s="349"/>
      <c r="I96" s="369"/>
      <c r="K96" s="369"/>
      <c r="L96" s="369"/>
      <c r="M96" s="369"/>
      <c r="N96" s="369"/>
      <c r="O96" s="369"/>
      <c r="P96" s="369"/>
      <c r="Q96" s="369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369"/>
      <c r="BC96" s="369"/>
      <c r="BD96" s="369"/>
      <c r="BE96" s="369"/>
      <c r="BF96" s="369"/>
      <c r="BG96" s="369"/>
      <c r="BH96" s="369"/>
      <c r="BI96" s="369"/>
      <c r="BJ96" s="369"/>
      <c r="BK96" s="369"/>
      <c r="BL96" s="369"/>
      <c r="BM96" s="369"/>
      <c r="BN96" s="369"/>
      <c r="BO96" s="369"/>
      <c r="BP96" s="369"/>
      <c r="BQ96" s="369"/>
      <c r="BR96" s="369"/>
      <c r="BS96" s="369"/>
      <c r="BT96" s="369"/>
      <c r="BU96" s="369"/>
      <c r="BV96" s="369"/>
      <c r="BW96" s="369"/>
      <c r="BX96" s="369"/>
      <c r="BY96" s="369"/>
      <c r="BZ96" s="369"/>
      <c r="CA96" s="369"/>
      <c r="CB96" s="369"/>
      <c r="CC96" s="369"/>
      <c r="CD96" s="369"/>
      <c r="CE96" s="369"/>
      <c r="CF96" s="369"/>
      <c r="CG96" s="369"/>
      <c r="CH96" s="369"/>
      <c r="CI96" s="369"/>
      <c r="CJ96" s="369"/>
      <c r="CK96" s="369"/>
      <c r="CL96" s="369"/>
      <c r="CM96" s="369"/>
      <c r="CN96" s="369"/>
      <c r="CO96" s="369"/>
      <c r="CP96" s="369"/>
      <c r="CQ96" s="369"/>
      <c r="CR96" s="369"/>
      <c r="CS96" s="369"/>
      <c r="CT96" s="369"/>
      <c r="CU96" s="369"/>
      <c r="CV96" s="369"/>
      <c r="CW96" s="369"/>
      <c r="CX96" s="369"/>
      <c r="CY96" s="369"/>
      <c r="CZ96" s="369"/>
      <c r="DA96" s="369"/>
      <c r="DB96" s="369"/>
      <c r="DC96" s="369"/>
      <c r="DD96" s="369"/>
      <c r="DE96" s="369"/>
      <c r="DF96" s="369"/>
      <c r="DG96" s="369"/>
      <c r="DH96" s="369"/>
      <c r="DI96" s="369"/>
      <c r="DJ96" s="369"/>
      <c r="DK96" s="369"/>
      <c r="DL96" s="369"/>
      <c r="DM96" s="369"/>
      <c r="DN96" s="369"/>
      <c r="DO96" s="369"/>
      <c r="DP96" s="369"/>
      <c r="DQ96" s="369"/>
      <c r="DR96" s="369"/>
      <c r="DS96" s="369"/>
      <c r="DT96" s="369"/>
      <c r="DU96" s="369"/>
      <c r="DV96" s="369"/>
      <c r="DW96" s="369"/>
      <c r="DX96" s="369"/>
      <c r="DY96" s="369"/>
      <c r="DZ96" s="369"/>
      <c r="EA96" s="369"/>
      <c r="EB96" s="369"/>
      <c r="EC96" s="369"/>
      <c r="ED96" s="369"/>
      <c r="EE96" s="369"/>
      <c r="EF96" s="369"/>
      <c r="EG96" s="369"/>
      <c r="EH96" s="369"/>
      <c r="EI96" s="369"/>
      <c r="EJ96" s="369"/>
      <c r="EK96" s="369"/>
      <c r="EL96" s="369"/>
      <c r="EM96" s="369"/>
      <c r="EN96" s="369"/>
      <c r="EO96" s="369"/>
      <c r="EP96" s="369"/>
      <c r="EQ96" s="369"/>
      <c r="ER96" s="369"/>
      <c r="ES96" s="369"/>
      <c r="ET96" s="369"/>
      <c r="EU96" s="369"/>
      <c r="EV96" s="369"/>
      <c r="EW96" s="369"/>
      <c r="EX96" s="369"/>
      <c r="EY96" s="369"/>
      <c r="EZ96" s="369"/>
      <c r="FA96" s="369"/>
      <c r="FB96" s="369"/>
      <c r="FC96" s="369"/>
      <c r="FD96" s="369"/>
      <c r="FE96" s="369"/>
      <c r="FF96" s="369"/>
      <c r="FG96" s="369"/>
      <c r="FH96" s="369"/>
      <c r="FI96" s="369"/>
      <c r="FJ96" s="369"/>
      <c r="FK96" s="369"/>
      <c r="FL96" s="369"/>
      <c r="FM96" s="369"/>
      <c r="FN96" s="369"/>
      <c r="FO96" s="369"/>
      <c r="FP96" s="369"/>
      <c r="FQ96" s="369"/>
      <c r="FR96" s="369"/>
      <c r="FS96" s="369"/>
      <c r="FT96" s="369"/>
      <c r="FU96" s="369"/>
      <c r="FV96" s="369"/>
      <c r="FW96" s="369"/>
      <c r="FX96" s="369"/>
      <c r="FY96" s="369"/>
      <c r="FZ96" s="369"/>
      <c r="GA96" s="369"/>
      <c r="GB96" s="369"/>
      <c r="GC96" s="369"/>
      <c r="GD96" s="369"/>
      <c r="GE96" s="369"/>
      <c r="GF96" s="369"/>
      <c r="GG96" s="369"/>
      <c r="GH96" s="369"/>
      <c r="GI96" s="369"/>
      <c r="GJ96" s="369"/>
      <c r="GK96" s="369"/>
      <c r="GL96" s="369"/>
      <c r="GM96" s="369"/>
      <c r="GN96" s="369"/>
      <c r="GO96" s="369"/>
      <c r="GP96" s="369"/>
      <c r="GQ96" s="369"/>
      <c r="GR96" s="369"/>
      <c r="GS96" s="369"/>
      <c r="GT96" s="369"/>
      <c r="GU96" s="369"/>
      <c r="GV96" s="369"/>
      <c r="GW96" s="369"/>
      <c r="GX96" s="369"/>
      <c r="GY96" s="369"/>
      <c r="GZ96" s="369"/>
      <c r="HA96" s="369"/>
      <c r="HB96" s="369"/>
      <c r="HC96" s="369"/>
      <c r="HD96" s="369"/>
      <c r="HE96" s="369"/>
      <c r="HF96" s="369"/>
      <c r="HG96" s="369"/>
      <c r="HH96" s="369"/>
      <c r="HI96" s="369"/>
      <c r="HJ96" s="369"/>
    </row>
    <row r="97" spans="1:218" s="370" customFormat="1" ht="16.899999999999999" customHeight="1" x14ac:dyDescent="0.25">
      <c r="A97" s="371">
        <v>82</v>
      </c>
      <c r="B97" s="372" t="s">
        <v>5465</v>
      </c>
      <c r="C97" s="373" t="s">
        <v>3807</v>
      </c>
      <c r="D97" s="376" t="s">
        <v>3808</v>
      </c>
      <c r="E97" s="377" t="s">
        <v>56</v>
      </c>
      <c r="F97" s="349">
        <v>72</v>
      </c>
      <c r="G97" s="349" t="s">
        <v>72</v>
      </c>
      <c r="H97" s="349"/>
      <c r="I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69"/>
      <c r="AU97" s="369"/>
      <c r="AV97" s="369"/>
      <c r="AW97" s="369"/>
      <c r="AX97" s="369"/>
      <c r="AY97" s="369"/>
      <c r="AZ97" s="369"/>
      <c r="BA97" s="369"/>
      <c r="BB97" s="369"/>
      <c r="BC97" s="369"/>
      <c r="BD97" s="369"/>
      <c r="BE97" s="369"/>
      <c r="BF97" s="369"/>
      <c r="BG97" s="369"/>
      <c r="BH97" s="369"/>
      <c r="BI97" s="369"/>
      <c r="BJ97" s="369"/>
      <c r="BK97" s="369"/>
      <c r="BL97" s="369"/>
      <c r="BM97" s="369"/>
      <c r="BN97" s="369"/>
      <c r="BO97" s="369"/>
      <c r="BP97" s="369"/>
      <c r="BQ97" s="369"/>
      <c r="BR97" s="369"/>
      <c r="BS97" s="369"/>
      <c r="BT97" s="369"/>
      <c r="BU97" s="369"/>
      <c r="BV97" s="369"/>
      <c r="BW97" s="369"/>
      <c r="BX97" s="369"/>
      <c r="BY97" s="369"/>
      <c r="BZ97" s="369"/>
      <c r="CA97" s="369"/>
      <c r="CB97" s="369"/>
      <c r="CC97" s="369"/>
      <c r="CD97" s="369"/>
      <c r="CE97" s="369"/>
      <c r="CF97" s="369"/>
      <c r="CG97" s="369"/>
      <c r="CH97" s="369"/>
      <c r="CI97" s="369"/>
      <c r="CJ97" s="369"/>
      <c r="CK97" s="369"/>
      <c r="CL97" s="369"/>
      <c r="CM97" s="369"/>
      <c r="CN97" s="369"/>
      <c r="CO97" s="369"/>
      <c r="CP97" s="369"/>
      <c r="CQ97" s="369"/>
      <c r="CR97" s="369"/>
      <c r="CS97" s="369"/>
      <c r="CT97" s="369"/>
      <c r="CU97" s="369"/>
      <c r="CV97" s="369"/>
      <c r="CW97" s="369"/>
      <c r="CX97" s="369"/>
      <c r="CY97" s="369"/>
      <c r="CZ97" s="369"/>
      <c r="DA97" s="369"/>
      <c r="DB97" s="369"/>
      <c r="DC97" s="369"/>
      <c r="DD97" s="369"/>
      <c r="DE97" s="369"/>
      <c r="DF97" s="369"/>
      <c r="DG97" s="369"/>
      <c r="DH97" s="369"/>
      <c r="DI97" s="369"/>
      <c r="DJ97" s="369"/>
      <c r="DK97" s="369"/>
      <c r="DL97" s="369"/>
      <c r="DM97" s="369"/>
      <c r="DN97" s="369"/>
      <c r="DO97" s="369"/>
      <c r="DP97" s="369"/>
      <c r="DQ97" s="369"/>
      <c r="DR97" s="369"/>
      <c r="DS97" s="369"/>
      <c r="DT97" s="369"/>
      <c r="DU97" s="369"/>
      <c r="DV97" s="369"/>
      <c r="DW97" s="369"/>
      <c r="DX97" s="369"/>
      <c r="DY97" s="369"/>
      <c r="DZ97" s="369"/>
      <c r="EA97" s="369"/>
      <c r="EB97" s="369"/>
      <c r="EC97" s="369"/>
      <c r="ED97" s="369"/>
      <c r="EE97" s="369"/>
      <c r="EF97" s="369"/>
      <c r="EG97" s="369"/>
      <c r="EH97" s="369"/>
      <c r="EI97" s="369"/>
      <c r="EJ97" s="369"/>
      <c r="EK97" s="369"/>
      <c r="EL97" s="369"/>
      <c r="EM97" s="369"/>
      <c r="EN97" s="369"/>
      <c r="EO97" s="369"/>
      <c r="EP97" s="369"/>
      <c r="EQ97" s="369"/>
      <c r="ER97" s="369"/>
      <c r="ES97" s="369"/>
      <c r="ET97" s="369"/>
      <c r="EU97" s="369"/>
      <c r="EV97" s="369"/>
      <c r="EW97" s="369"/>
      <c r="EX97" s="369"/>
      <c r="EY97" s="369"/>
      <c r="EZ97" s="369"/>
      <c r="FA97" s="369"/>
      <c r="FB97" s="369"/>
      <c r="FC97" s="369"/>
      <c r="FD97" s="369"/>
      <c r="FE97" s="369"/>
      <c r="FF97" s="369"/>
      <c r="FG97" s="369"/>
      <c r="FH97" s="369"/>
      <c r="FI97" s="369"/>
      <c r="FJ97" s="369"/>
      <c r="FK97" s="369"/>
      <c r="FL97" s="369"/>
      <c r="FM97" s="369"/>
      <c r="FN97" s="369"/>
      <c r="FO97" s="369"/>
      <c r="FP97" s="369"/>
      <c r="FQ97" s="369"/>
      <c r="FR97" s="369"/>
      <c r="FS97" s="369"/>
      <c r="FT97" s="369"/>
      <c r="FU97" s="369"/>
      <c r="FV97" s="369"/>
      <c r="FW97" s="369"/>
      <c r="FX97" s="369"/>
      <c r="FY97" s="369"/>
      <c r="FZ97" s="369"/>
      <c r="GA97" s="369"/>
      <c r="GB97" s="369"/>
      <c r="GC97" s="369"/>
      <c r="GD97" s="369"/>
      <c r="GE97" s="369"/>
      <c r="GF97" s="369"/>
      <c r="GG97" s="369"/>
      <c r="GH97" s="369"/>
      <c r="GI97" s="369"/>
      <c r="GJ97" s="369"/>
      <c r="GK97" s="369"/>
      <c r="GL97" s="369"/>
      <c r="GM97" s="369"/>
      <c r="GN97" s="369"/>
      <c r="GO97" s="369"/>
      <c r="GP97" s="369"/>
      <c r="GQ97" s="369"/>
      <c r="GR97" s="369"/>
      <c r="GS97" s="369"/>
      <c r="GT97" s="369"/>
      <c r="GU97" s="369"/>
      <c r="GV97" s="369"/>
      <c r="GW97" s="369"/>
      <c r="GX97" s="369"/>
      <c r="GY97" s="369"/>
      <c r="GZ97" s="369"/>
      <c r="HA97" s="369"/>
      <c r="HB97" s="369"/>
      <c r="HC97" s="369"/>
      <c r="HD97" s="369"/>
      <c r="HE97" s="369"/>
      <c r="HF97" s="369"/>
      <c r="HG97" s="369"/>
      <c r="HH97" s="369"/>
      <c r="HI97" s="369"/>
      <c r="HJ97" s="369"/>
    </row>
    <row r="98" spans="1:218" s="370" customFormat="1" ht="16.899999999999999" customHeight="1" x14ac:dyDescent="0.25">
      <c r="A98" s="371">
        <v>83</v>
      </c>
      <c r="B98" s="372" t="s">
        <v>5466</v>
      </c>
      <c r="C98" s="373" t="s">
        <v>3809</v>
      </c>
      <c r="D98" s="376" t="s">
        <v>373</v>
      </c>
      <c r="E98" s="377" t="s">
        <v>56</v>
      </c>
      <c r="F98" s="349">
        <v>83</v>
      </c>
      <c r="G98" s="349" t="s">
        <v>31</v>
      </c>
      <c r="H98" s="349"/>
      <c r="I98" s="369"/>
      <c r="K98" s="369"/>
      <c r="L98" s="369"/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69"/>
      <c r="AU98" s="369"/>
      <c r="AV98" s="369"/>
      <c r="AW98" s="369"/>
      <c r="AX98" s="369"/>
      <c r="AY98" s="369"/>
      <c r="AZ98" s="369"/>
      <c r="BA98" s="369"/>
      <c r="BB98" s="369"/>
      <c r="BC98" s="369"/>
      <c r="BD98" s="369"/>
      <c r="BE98" s="369"/>
      <c r="BF98" s="369"/>
      <c r="BG98" s="369"/>
      <c r="BH98" s="369"/>
      <c r="BI98" s="369"/>
      <c r="BJ98" s="369"/>
      <c r="BK98" s="369"/>
      <c r="BL98" s="369"/>
      <c r="BM98" s="369"/>
      <c r="BN98" s="369"/>
      <c r="BO98" s="369"/>
      <c r="BP98" s="369"/>
      <c r="BQ98" s="369"/>
      <c r="BR98" s="369"/>
      <c r="BS98" s="369"/>
      <c r="BT98" s="369"/>
      <c r="BU98" s="369"/>
      <c r="BV98" s="369"/>
      <c r="BW98" s="369"/>
      <c r="BX98" s="369"/>
      <c r="BY98" s="369"/>
      <c r="BZ98" s="369"/>
      <c r="CA98" s="369"/>
      <c r="CB98" s="369"/>
      <c r="CC98" s="369"/>
      <c r="CD98" s="369"/>
      <c r="CE98" s="369"/>
      <c r="CF98" s="369"/>
      <c r="CG98" s="369"/>
      <c r="CH98" s="369"/>
      <c r="CI98" s="369"/>
      <c r="CJ98" s="369"/>
      <c r="CK98" s="369"/>
      <c r="CL98" s="369"/>
      <c r="CM98" s="369"/>
      <c r="CN98" s="369"/>
      <c r="CO98" s="369"/>
      <c r="CP98" s="369"/>
      <c r="CQ98" s="369"/>
      <c r="CR98" s="369"/>
      <c r="CS98" s="369"/>
      <c r="CT98" s="369"/>
      <c r="CU98" s="369"/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69"/>
      <c r="DM98" s="369"/>
      <c r="DN98" s="369"/>
      <c r="DO98" s="369"/>
      <c r="DP98" s="369"/>
      <c r="DQ98" s="369"/>
      <c r="DR98" s="369"/>
      <c r="DS98" s="369"/>
      <c r="DT98" s="369"/>
      <c r="DU98" s="369"/>
      <c r="DV98" s="369"/>
      <c r="DW98" s="369"/>
      <c r="DX98" s="369"/>
      <c r="DY98" s="369"/>
      <c r="DZ98" s="369"/>
      <c r="EA98" s="369"/>
      <c r="EB98" s="369"/>
      <c r="EC98" s="369"/>
      <c r="ED98" s="369"/>
      <c r="EE98" s="369"/>
      <c r="EF98" s="369"/>
      <c r="EG98" s="369"/>
      <c r="EH98" s="369"/>
      <c r="EI98" s="369"/>
      <c r="EJ98" s="369"/>
      <c r="EK98" s="369"/>
      <c r="EL98" s="369"/>
      <c r="EM98" s="369"/>
      <c r="EN98" s="369"/>
      <c r="EO98" s="369"/>
      <c r="EP98" s="369"/>
      <c r="EQ98" s="369"/>
      <c r="ER98" s="369"/>
      <c r="ES98" s="369"/>
      <c r="ET98" s="369"/>
      <c r="EU98" s="369"/>
      <c r="EV98" s="369"/>
      <c r="EW98" s="369"/>
      <c r="EX98" s="369"/>
      <c r="EY98" s="369"/>
      <c r="EZ98" s="369"/>
      <c r="FA98" s="369"/>
      <c r="FB98" s="369"/>
      <c r="FC98" s="369"/>
      <c r="FD98" s="369"/>
      <c r="FE98" s="369"/>
      <c r="FF98" s="369"/>
      <c r="FG98" s="369"/>
      <c r="FH98" s="369"/>
      <c r="FI98" s="369"/>
      <c r="FJ98" s="369"/>
      <c r="FK98" s="369"/>
      <c r="FL98" s="369"/>
      <c r="FM98" s="369"/>
      <c r="FN98" s="369"/>
      <c r="FO98" s="369"/>
      <c r="FP98" s="369"/>
      <c r="FQ98" s="369"/>
      <c r="FR98" s="369"/>
      <c r="FS98" s="369"/>
      <c r="FT98" s="369"/>
      <c r="FU98" s="369"/>
      <c r="FV98" s="369"/>
      <c r="FW98" s="369"/>
      <c r="FX98" s="369"/>
      <c r="FY98" s="369"/>
      <c r="FZ98" s="369"/>
      <c r="GA98" s="369"/>
      <c r="GB98" s="369"/>
      <c r="GC98" s="369"/>
      <c r="GD98" s="369"/>
      <c r="GE98" s="369"/>
      <c r="GF98" s="369"/>
      <c r="GG98" s="369"/>
      <c r="GH98" s="369"/>
      <c r="GI98" s="369"/>
      <c r="GJ98" s="369"/>
      <c r="GK98" s="369"/>
      <c r="GL98" s="369"/>
      <c r="GM98" s="369"/>
      <c r="GN98" s="369"/>
      <c r="GO98" s="369"/>
      <c r="GP98" s="369"/>
      <c r="GQ98" s="369"/>
      <c r="GR98" s="369"/>
      <c r="GS98" s="369"/>
      <c r="GT98" s="369"/>
      <c r="GU98" s="369"/>
      <c r="GV98" s="369"/>
      <c r="GW98" s="369"/>
      <c r="GX98" s="369"/>
      <c r="GY98" s="369"/>
      <c r="GZ98" s="369"/>
      <c r="HA98" s="369"/>
      <c r="HB98" s="369"/>
      <c r="HC98" s="369"/>
      <c r="HD98" s="369"/>
      <c r="HE98" s="369"/>
      <c r="HF98" s="369"/>
      <c r="HG98" s="369"/>
      <c r="HH98" s="369"/>
      <c r="HI98" s="369"/>
      <c r="HJ98" s="369"/>
    </row>
    <row r="99" spans="1:218" s="370" customFormat="1" ht="16.899999999999999" customHeight="1" x14ac:dyDescent="0.25">
      <c r="A99" s="371">
        <v>84</v>
      </c>
      <c r="B99" s="372" t="s">
        <v>5467</v>
      </c>
      <c r="C99" s="373" t="s">
        <v>3810</v>
      </c>
      <c r="D99" s="376" t="s">
        <v>3811</v>
      </c>
      <c r="E99" s="377" t="s">
        <v>84</v>
      </c>
      <c r="F99" s="349">
        <v>89</v>
      </c>
      <c r="G99" s="349" t="s">
        <v>31</v>
      </c>
      <c r="H99" s="349"/>
      <c r="I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69"/>
      <c r="CC99" s="369"/>
      <c r="CD99" s="369"/>
      <c r="CE99" s="369"/>
      <c r="CF99" s="369"/>
      <c r="CG99" s="369"/>
      <c r="CH99" s="369"/>
      <c r="CI99" s="369"/>
      <c r="CJ99" s="369"/>
      <c r="CK99" s="369"/>
      <c r="CL99" s="369"/>
      <c r="CM99" s="369"/>
      <c r="CN99" s="369"/>
      <c r="CO99" s="369"/>
      <c r="CP99" s="369"/>
      <c r="CQ99" s="369"/>
      <c r="CR99" s="369"/>
      <c r="CS99" s="369"/>
      <c r="CT99" s="369"/>
      <c r="CU99" s="369"/>
      <c r="CV99" s="369"/>
      <c r="CW99" s="369"/>
      <c r="CX99" s="369"/>
      <c r="CY99" s="369"/>
      <c r="CZ99" s="369"/>
      <c r="DA99" s="369"/>
      <c r="DB99" s="369"/>
      <c r="DC99" s="369"/>
      <c r="DD99" s="369"/>
      <c r="DE99" s="369"/>
      <c r="DF99" s="369"/>
      <c r="DG99" s="369"/>
      <c r="DH99" s="369"/>
      <c r="DI99" s="369"/>
      <c r="DJ99" s="369"/>
      <c r="DK99" s="369"/>
      <c r="DL99" s="369"/>
      <c r="DM99" s="369"/>
      <c r="DN99" s="369"/>
      <c r="DO99" s="369"/>
      <c r="DP99" s="369"/>
      <c r="DQ99" s="369"/>
      <c r="DR99" s="369"/>
      <c r="DS99" s="369"/>
      <c r="DT99" s="369"/>
      <c r="DU99" s="369"/>
      <c r="DV99" s="369"/>
      <c r="DW99" s="369"/>
      <c r="DX99" s="369"/>
      <c r="DY99" s="369"/>
      <c r="DZ99" s="369"/>
      <c r="EA99" s="369"/>
      <c r="EB99" s="369"/>
      <c r="EC99" s="369"/>
      <c r="ED99" s="369"/>
      <c r="EE99" s="369"/>
      <c r="EF99" s="369"/>
      <c r="EG99" s="369"/>
      <c r="EH99" s="369"/>
      <c r="EI99" s="369"/>
      <c r="EJ99" s="369"/>
      <c r="EK99" s="369"/>
      <c r="EL99" s="369"/>
      <c r="EM99" s="369"/>
      <c r="EN99" s="369"/>
      <c r="EO99" s="369"/>
      <c r="EP99" s="369"/>
      <c r="EQ99" s="369"/>
      <c r="ER99" s="369"/>
      <c r="ES99" s="369"/>
      <c r="ET99" s="369"/>
      <c r="EU99" s="369"/>
      <c r="EV99" s="369"/>
      <c r="EW99" s="369"/>
      <c r="EX99" s="369"/>
      <c r="EY99" s="369"/>
      <c r="EZ99" s="369"/>
      <c r="FA99" s="369"/>
      <c r="FB99" s="369"/>
      <c r="FC99" s="369"/>
      <c r="FD99" s="369"/>
      <c r="FE99" s="369"/>
      <c r="FF99" s="369"/>
      <c r="FG99" s="369"/>
      <c r="FH99" s="369"/>
      <c r="FI99" s="369"/>
      <c r="FJ99" s="369"/>
      <c r="FK99" s="369"/>
      <c r="FL99" s="369"/>
      <c r="FM99" s="369"/>
      <c r="FN99" s="369"/>
      <c r="FO99" s="369"/>
      <c r="FP99" s="369"/>
      <c r="FQ99" s="369"/>
      <c r="FR99" s="369"/>
      <c r="FS99" s="369"/>
      <c r="FT99" s="369"/>
      <c r="FU99" s="369"/>
      <c r="FV99" s="369"/>
      <c r="FW99" s="369"/>
      <c r="FX99" s="369"/>
      <c r="FY99" s="369"/>
      <c r="FZ99" s="369"/>
      <c r="GA99" s="369"/>
      <c r="GB99" s="369"/>
      <c r="GC99" s="369"/>
      <c r="GD99" s="369"/>
      <c r="GE99" s="369"/>
      <c r="GF99" s="369"/>
      <c r="GG99" s="369"/>
      <c r="GH99" s="369"/>
      <c r="GI99" s="369"/>
      <c r="GJ99" s="369"/>
      <c r="GK99" s="369"/>
      <c r="GL99" s="369"/>
      <c r="GM99" s="369"/>
      <c r="GN99" s="369"/>
      <c r="GO99" s="369"/>
      <c r="GP99" s="369"/>
      <c r="GQ99" s="369"/>
      <c r="GR99" s="369"/>
      <c r="GS99" s="369"/>
      <c r="GT99" s="369"/>
      <c r="GU99" s="369"/>
      <c r="GV99" s="369"/>
      <c r="GW99" s="369"/>
      <c r="GX99" s="369"/>
      <c r="GY99" s="369"/>
      <c r="GZ99" s="369"/>
      <c r="HA99" s="369"/>
      <c r="HB99" s="369"/>
      <c r="HC99" s="369"/>
      <c r="HD99" s="369"/>
      <c r="HE99" s="369"/>
      <c r="HF99" s="369"/>
      <c r="HG99" s="369"/>
      <c r="HH99" s="369"/>
      <c r="HI99" s="369"/>
      <c r="HJ99" s="369"/>
    </row>
    <row r="100" spans="1:218" s="370" customFormat="1" ht="16.899999999999999" customHeight="1" x14ac:dyDescent="0.25">
      <c r="A100" s="371">
        <v>85</v>
      </c>
      <c r="B100" s="372" t="s">
        <v>5468</v>
      </c>
      <c r="C100" s="373" t="s">
        <v>3812</v>
      </c>
      <c r="D100" s="376" t="s">
        <v>3813</v>
      </c>
      <c r="E100" s="377" t="s">
        <v>404</v>
      </c>
      <c r="F100" s="349">
        <v>55</v>
      </c>
      <c r="G100" s="349" t="s">
        <v>105</v>
      </c>
      <c r="H100" s="349"/>
      <c r="I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69"/>
      <c r="BJ100" s="369"/>
      <c r="BK100" s="369"/>
      <c r="BL100" s="369"/>
      <c r="BM100" s="369"/>
      <c r="BN100" s="369"/>
      <c r="BO100" s="369"/>
      <c r="BP100" s="369"/>
      <c r="BQ100" s="369"/>
      <c r="BR100" s="369"/>
      <c r="BS100" s="369"/>
      <c r="BT100" s="369"/>
      <c r="BU100" s="369"/>
      <c r="BV100" s="369"/>
      <c r="BW100" s="369"/>
      <c r="BX100" s="369"/>
      <c r="BY100" s="369"/>
      <c r="BZ100" s="369"/>
      <c r="CA100" s="369"/>
      <c r="CB100" s="369"/>
      <c r="CC100" s="369"/>
      <c r="CD100" s="369"/>
      <c r="CE100" s="369"/>
      <c r="CF100" s="369"/>
      <c r="CG100" s="369"/>
      <c r="CH100" s="369"/>
      <c r="CI100" s="369"/>
      <c r="CJ100" s="369"/>
      <c r="CK100" s="369"/>
      <c r="CL100" s="369"/>
      <c r="CM100" s="369"/>
      <c r="CN100" s="369"/>
      <c r="CO100" s="369"/>
      <c r="CP100" s="369"/>
      <c r="CQ100" s="369"/>
      <c r="CR100" s="369"/>
      <c r="CS100" s="369"/>
      <c r="CT100" s="369"/>
      <c r="CU100" s="369"/>
      <c r="CV100" s="369"/>
      <c r="CW100" s="369"/>
      <c r="CX100" s="369"/>
      <c r="CY100" s="369"/>
      <c r="CZ100" s="369"/>
      <c r="DA100" s="369"/>
      <c r="DB100" s="369"/>
      <c r="DC100" s="369"/>
      <c r="DD100" s="369"/>
      <c r="DE100" s="369"/>
      <c r="DF100" s="369"/>
      <c r="DG100" s="369"/>
      <c r="DH100" s="369"/>
      <c r="DI100" s="369"/>
      <c r="DJ100" s="369"/>
      <c r="DK100" s="369"/>
      <c r="DL100" s="369"/>
      <c r="DM100" s="369"/>
      <c r="DN100" s="369"/>
      <c r="DO100" s="369"/>
      <c r="DP100" s="369"/>
      <c r="DQ100" s="369"/>
      <c r="DR100" s="369"/>
      <c r="DS100" s="369"/>
      <c r="DT100" s="369"/>
      <c r="DU100" s="369"/>
      <c r="DV100" s="369"/>
      <c r="DW100" s="369"/>
      <c r="DX100" s="369"/>
      <c r="DY100" s="369"/>
      <c r="DZ100" s="369"/>
      <c r="EA100" s="369"/>
      <c r="EB100" s="369"/>
      <c r="EC100" s="369"/>
      <c r="ED100" s="369"/>
      <c r="EE100" s="369"/>
      <c r="EF100" s="369"/>
      <c r="EG100" s="369"/>
      <c r="EH100" s="369"/>
      <c r="EI100" s="369"/>
      <c r="EJ100" s="369"/>
      <c r="EK100" s="369"/>
      <c r="EL100" s="369"/>
      <c r="EM100" s="369"/>
      <c r="EN100" s="369"/>
      <c r="EO100" s="369"/>
      <c r="EP100" s="369"/>
      <c r="EQ100" s="369"/>
      <c r="ER100" s="369"/>
      <c r="ES100" s="369"/>
      <c r="ET100" s="369"/>
      <c r="EU100" s="369"/>
      <c r="EV100" s="369"/>
      <c r="EW100" s="369"/>
      <c r="EX100" s="369"/>
      <c r="EY100" s="369"/>
      <c r="EZ100" s="369"/>
      <c r="FA100" s="369"/>
      <c r="FB100" s="369"/>
      <c r="FC100" s="369"/>
      <c r="FD100" s="369"/>
      <c r="FE100" s="369"/>
      <c r="FF100" s="369"/>
      <c r="FG100" s="369"/>
      <c r="FH100" s="369"/>
      <c r="FI100" s="369"/>
      <c r="FJ100" s="369"/>
      <c r="FK100" s="369"/>
      <c r="FL100" s="369"/>
      <c r="FM100" s="369"/>
      <c r="FN100" s="369"/>
      <c r="FO100" s="369"/>
      <c r="FP100" s="369"/>
      <c r="FQ100" s="369"/>
      <c r="FR100" s="369"/>
      <c r="FS100" s="369"/>
      <c r="FT100" s="369"/>
      <c r="FU100" s="369"/>
      <c r="FV100" s="369"/>
      <c r="FW100" s="369"/>
      <c r="FX100" s="369"/>
      <c r="FY100" s="369"/>
      <c r="FZ100" s="369"/>
      <c r="GA100" s="369"/>
      <c r="GB100" s="369"/>
      <c r="GC100" s="369"/>
      <c r="GD100" s="369"/>
      <c r="GE100" s="369"/>
      <c r="GF100" s="369"/>
      <c r="GG100" s="369"/>
      <c r="GH100" s="369"/>
      <c r="GI100" s="369"/>
      <c r="GJ100" s="369"/>
      <c r="GK100" s="369"/>
      <c r="GL100" s="369"/>
      <c r="GM100" s="369"/>
      <c r="GN100" s="369"/>
      <c r="GO100" s="369"/>
      <c r="GP100" s="369"/>
      <c r="GQ100" s="369"/>
      <c r="GR100" s="369"/>
      <c r="GS100" s="369"/>
      <c r="GT100" s="369"/>
      <c r="GU100" s="369"/>
      <c r="GV100" s="369"/>
      <c r="GW100" s="369"/>
      <c r="GX100" s="369"/>
      <c r="GY100" s="369"/>
      <c r="GZ100" s="369"/>
      <c r="HA100" s="369"/>
      <c r="HB100" s="369"/>
      <c r="HC100" s="369"/>
      <c r="HD100" s="369"/>
      <c r="HE100" s="369"/>
      <c r="HF100" s="369"/>
      <c r="HG100" s="369"/>
      <c r="HH100" s="369"/>
      <c r="HI100" s="369"/>
      <c r="HJ100" s="369"/>
    </row>
    <row r="101" spans="1:218" s="370" customFormat="1" ht="16.899999999999999" customHeight="1" x14ac:dyDescent="0.25">
      <c r="A101" s="371">
        <v>86</v>
      </c>
      <c r="B101" s="372" t="s">
        <v>5469</v>
      </c>
      <c r="C101" s="373" t="s">
        <v>3814</v>
      </c>
      <c r="D101" s="376" t="s">
        <v>3815</v>
      </c>
      <c r="E101" s="377" t="s">
        <v>57</v>
      </c>
      <c r="F101" s="349">
        <v>90</v>
      </c>
      <c r="G101" s="349" t="s">
        <v>77</v>
      </c>
      <c r="H101" s="349"/>
      <c r="I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69"/>
      <c r="CC101" s="369"/>
      <c r="CD101" s="369"/>
      <c r="CE101" s="369"/>
      <c r="CF101" s="369"/>
      <c r="CG101" s="369"/>
      <c r="CH101" s="369"/>
      <c r="CI101" s="369"/>
      <c r="CJ101" s="369"/>
      <c r="CK101" s="369"/>
      <c r="CL101" s="369"/>
      <c r="CM101" s="369"/>
      <c r="CN101" s="369"/>
      <c r="CO101" s="369"/>
      <c r="CP101" s="369"/>
      <c r="CQ101" s="369"/>
      <c r="CR101" s="369"/>
      <c r="CS101" s="369"/>
      <c r="CT101" s="369"/>
      <c r="CU101" s="369"/>
      <c r="CV101" s="369"/>
      <c r="CW101" s="369"/>
      <c r="CX101" s="369"/>
      <c r="CY101" s="369"/>
      <c r="CZ101" s="369"/>
      <c r="DA101" s="369"/>
      <c r="DB101" s="369"/>
      <c r="DC101" s="369"/>
      <c r="DD101" s="369"/>
      <c r="DE101" s="369"/>
      <c r="DF101" s="369"/>
      <c r="DG101" s="369"/>
      <c r="DH101" s="369"/>
      <c r="DI101" s="369"/>
      <c r="DJ101" s="369"/>
      <c r="DK101" s="369"/>
      <c r="DL101" s="369"/>
      <c r="DM101" s="369"/>
      <c r="DN101" s="369"/>
      <c r="DO101" s="369"/>
      <c r="DP101" s="369"/>
      <c r="DQ101" s="369"/>
      <c r="DR101" s="369"/>
      <c r="DS101" s="369"/>
      <c r="DT101" s="369"/>
      <c r="DU101" s="369"/>
      <c r="DV101" s="369"/>
      <c r="DW101" s="369"/>
      <c r="DX101" s="369"/>
      <c r="DY101" s="369"/>
      <c r="DZ101" s="369"/>
      <c r="EA101" s="369"/>
      <c r="EB101" s="369"/>
      <c r="EC101" s="369"/>
      <c r="ED101" s="369"/>
      <c r="EE101" s="369"/>
      <c r="EF101" s="369"/>
      <c r="EG101" s="369"/>
      <c r="EH101" s="369"/>
      <c r="EI101" s="369"/>
      <c r="EJ101" s="369"/>
      <c r="EK101" s="369"/>
      <c r="EL101" s="369"/>
      <c r="EM101" s="369"/>
      <c r="EN101" s="369"/>
      <c r="EO101" s="369"/>
      <c r="EP101" s="369"/>
      <c r="EQ101" s="369"/>
      <c r="ER101" s="369"/>
      <c r="ES101" s="369"/>
      <c r="ET101" s="369"/>
      <c r="EU101" s="369"/>
      <c r="EV101" s="369"/>
      <c r="EW101" s="369"/>
      <c r="EX101" s="369"/>
      <c r="EY101" s="369"/>
      <c r="EZ101" s="369"/>
      <c r="FA101" s="369"/>
      <c r="FB101" s="369"/>
      <c r="FC101" s="369"/>
      <c r="FD101" s="369"/>
      <c r="FE101" s="369"/>
      <c r="FF101" s="369"/>
      <c r="FG101" s="369"/>
      <c r="FH101" s="369"/>
      <c r="FI101" s="369"/>
      <c r="FJ101" s="369"/>
      <c r="FK101" s="369"/>
      <c r="FL101" s="369"/>
      <c r="FM101" s="369"/>
      <c r="FN101" s="369"/>
      <c r="FO101" s="369"/>
      <c r="FP101" s="369"/>
      <c r="FQ101" s="369"/>
      <c r="FR101" s="369"/>
      <c r="FS101" s="369"/>
      <c r="FT101" s="369"/>
      <c r="FU101" s="369"/>
      <c r="FV101" s="369"/>
      <c r="FW101" s="369"/>
      <c r="FX101" s="369"/>
      <c r="FY101" s="369"/>
      <c r="FZ101" s="369"/>
      <c r="GA101" s="369"/>
      <c r="GB101" s="369"/>
      <c r="GC101" s="369"/>
      <c r="GD101" s="369"/>
      <c r="GE101" s="369"/>
      <c r="GF101" s="369"/>
      <c r="GG101" s="369"/>
      <c r="GH101" s="369"/>
      <c r="GI101" s="369"/>
      <c r="GJ101" s="369"/>
      <c r="GK101" s="369"/>
      <c r="GL101" s="369"/>
      <c r="GM101" s="369"/>
      <c r="GN101" s="369"/>
      <c r="GO101" s="369"/>
      <c r="GP101" s="369"/>
      <c r="GQ101" s="369"/>
      <c r="GR101" s="369"/>
      <c r="GS101" s="369"/>
      <c r="GT101" s="369"/>
      <c r="GU101" s="369"/>
      <c r="GV101" s="369"/>
      <c r="GW101" s="369"/>
      <c r="GX101" s="369"/>
      <c r="GY101" s="369"/>
      <c r="GZ101" s="369"/>
      <c r="HA101" s="369"/>
      <c r="HB101" s="369"/>
      <c r="HC101" s="369"/>
      <c r="HD101" s="369"/>
      <c r="HE101" s="369"/>
      <c r="HF101" s="369"/>
      <c r="HG101" s="369"/>
      <c r="HH101" s="369"/>
      <c r="HI101" s="369"/>
      <c r="HJ101" s="369"/>
    </row>
    <row r="102" spans="1:218" s="370" customFormat="1" ht="16.899999999999999" customHeight="1" x14ac:dyDescent="0.25">
      <c r="A102" s="371">
        <v>87</v>
      </c>
      <c r="B102" s="372" t="s">
        <v>5470</v>
      </c>
      <c r="C102" s="373" t="s">
        <v>3816</v>
      </c>
      <c r="D102" s="376" t="s">
        <v>3817</v>
      </c>
      <c r="E102" s="377" t="s">
        <v>296</v>
      </c>
      <c r="F102" s="349">
        <v>71</v>
      </c>
      <c r="G102" s="349" t="s">
        <v>72</v>
      </c>
      <c r="H102" s="326" t="s">
        <v>73</v>
      </c>
      <c r="I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69"/>
      <c r="AL102" s="369"/>
      <c r="AM102" s="369"/>
      <c r="AN102" s="369"/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69"/>
      <c r="BE102" s="369"/>
      <c r="BF102" s="369"/>
      <c r="BG102" s="369"/>
      <c r="BH102" s="369"/>
      <c r="BI102" s="369"/>
      <c r="BJ102" s="369"/>
      <c r="BK102" s="369"/>
      <c r="BL102" s="369"/>
      <c r="BM102" s="369"/>
      <c r="BN102" s="369"/>
      <c r="BO102" s="369"/>
      <c r="BP102" s="369"/>
      <c r="BQ102" s="369"/>
      <c r="BR102" s="369"/>
      <c r="BS102" s="369"/>
      <c r="BT102" s="369"/>
      <c r="BU102" s="369"/>
      <c r="BV102" s="369"/>
      <c r="BW102" s="369"/>
      <c r="BX102" s="369"/>
      <c r="BY102" s="369"/>
      <c r="BZ102" s="369"/>
      <c r="CA102" s="369"/>
      <c r="CB102" s="369"/>
      <c r="CC102" s="369"/>
      <c r="CD102" s="369"/>
      <c r="CE102" s="369"/>
      <c r="CF102" s="369"/>
      <c r="CG102" s="369"/>
      <c r="CH102" s="369"/>
      <c r="CI102" s="369"/>
      <c r="CJ102" s="369"/>
      <c r="CK102" s="369"/>
      <c r="CL102" s="369"/>
      <c r="CM102" s="369"/>
      <c r="CN102" s="369"/>
      <c r="CO102" s="369"/>
      <c r="CP102" s="369"/>
      <c r="CQ102" s="369"/>
      <c r="CR102" s="369"/>
      <c r="CS102" s="369"/>
      <c r="CT102" s="369"/>
      <c r="CU102" s="369"/>
      <c r="CV102" s="369"/>
      <c r="CW102" s="369"/>
      <c r="CX102" s="369"/>
      <c r="CY102" s="369"/>
      <c r="CZ102" s="369"/>
      <c r="DA102" s="369"/>
      <c r="DB102" s="369"/>
      <c r="DC102" s="369"/>
      <c r="DD102" s="369"/>
      <c r="DE102" s="369"/>
      <c r="DF102" s="369"/>
      <c r="DG102" s="369"/>
      <c r="DH102" s="369"/>
      <c r="DI102" s="369"/>
      <c r="DJ102" s="369"/>
      <c r="DK102" s="369"/>
      <c r="DL102" s="369"/>
      <c r="DM102" s="369"/>
      <c r="DN102" s="369"/>
      <c r="DO102" s="369"/>
      <c r="DP102" s="369"/>
      <c r="DQ102" s="369"/>
      <c r="DR102" s="369"/>
      <c r="DS102" s="369"/>
      <c r="DT102" s="369"/>
      <c r="DU102" s="369"/>
      <c r="DV102" s="369"/>
      <c r="DW102" s="369"/>
      <c r="DX102" s="369"/>
      <c r="DY102" s="369"/>
      <c r="DZ102" s="369"/>
      <c r="EA102" s="369"/>
      <c r="EB102" s="369"/>
      <c r="EC102" s="369"/>
      <c r="ED102" s="369"/>
      <c r="EE102" s="369"/>
      <c r="EF102" s="369"/>
      <c r="EG102" s="369"/>
      <c r="EH102" s="369"/>
      <c r="EI102" s="369"/>
      <c r="EJ102" s="369"/>
      <c r="EK102" s="369"/>
      <c r="EL102" s="369"/>
      <c r="EM102" s="369"/>
      <c r="EN102" s="369"/>
      <c r="EO102" s="369"/>
      <c r="EP102" s="369"/>
      <c r="EQ102" s="369"/>
      <c r="ER102" s="369"/>
      <c r="ES102" s="369"/>
      <c r="ET102" s="369"/>
      <c r="EU102" s="369"/>
      <c r="EV102" s="369"/>
      <c r="EW102" s="369"/>
      <c r="EX102" s="369"/>
      <c r="EY102" s="369"/>
      <c r="EZ102" s="369"/>
      <c r="FA102" s="369"/>
      <c r="FB102" s="369"/>
      <c r="FC102" s="369"/>
      <c r="FD102" s="369"/>
      <c r="FE102" s="369"/>
      <c r="FF102" s="369"/>
      <c r="FG102" s="369"/>
      <c r="FH102" s="369"/>
      <c r="FI102" s="369"/>
      <c r="FJ102" s="369"/>
      <c r="FK102" s="369"/>
      <c r="FL102" s="369"/>
      <c r="FM102" s="369"/>
      <c r="FN102" s="369"/>
      <c r="FO102" s="369"/>
      <c r="FP102" s="369"/>
      <c r="FQ102" s="369"/>
      <c r="FR102" s="369"/>
      <c r="FS102" s="369"/>
      <c r="FT102" s="369"/>
      <c r="FU102" s="369"/>
      <c r="FV102" s="369"/>
      <c r="FW102" s="369"/>
      <c r="FX102" s="369"/>
      <c r="FY102" s="369"/>
      <c r="FZ102" s="369"/>
      <c r="GA102" s="369"/>
      <c r="GB102" s="369"/>
      <c r="GC102" s="369"/>
      <c r="GD102" s="369"/>
      <c r="GE102" s="369"/>
      <c r="GF102" s="369"/>
      <c r="GG102" s="369"/>
      <c r="GH102" s="369"/>
      <c r="GI102" s="369"/>
      <c r="GJ102" s="369"/>
      <c r="GK102" s="369"/>
      <c r="GL102" s="369"/>
      <c r="GM102" s="369"/>
      <c r="GN102" s="369"/>
      <c r="GO102" s="369"/>
      <c r="GP102" s="369"/>
      <c r="GQ102" s="369"/>
      <c r="GR102" s="369"/>
      <c r="GS102" s="369"/>
      <c r="GT102" s="369"/>
      <c r="GU102" s="369"/>
      <c r="GV102" s="369"/>
      <c r="GW102" s="369"/>
      <c r="GX102" s="369"/>
      <c r="GY102" s="369"/>
      <c r="GZ102" s="369"/>
      <c r="HA102" s="369"/>
      <c r="HB102" s="369"/>
      <c r="HC102" s="369"/>
      <c r="HD102" s="369"/>
      <c r="HE102" s="369"/>
      <c r="HF102" s="369"/>
      <c r="HG102" s="369"/>
      <c r="HH102" s="369"/>
      <c r="HI102" s="369"/>
      <c r="HJ102" s="369"/>
    </row>
    <row r="103" spans="1:218" s="370" customFormat="1" ht="16.899999999999999" customHeight="1" x14ac:dyDescent="0.25">
      <c r="A103" s="371">
        <v>88</v>
      </c>
      <c r="B103" s="372" t="s">
        <v>5471</v>
      </c>
      <c r="C103" s="373" t="s">
        <v>3818</v>
      </c>
      <c r="D103" s="376" t="s">
        <v>2973</v>
      </c>
      <c r="E103" s="377" t="s">
        <v>86</v>
      </c>
      <c r="F103" s="349">
        <v>100</v>
      </c>
      <c r="G103" s="349" t="s">
        <v>77</v>
      </c>
      <c r="H103" s="349"/>
      <c r="I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69"/>
      <c r="CC103" s="369"/>
      <c r="CD103" s="369"/>
      <c r="CE103" s="369"/>
      <c r="CF103" s="369"/>
      <c r="CG103" s="369"/>
      <c r="CH103" s="369"/>
      <c r="CI103" s="369"/>
      <c r="CJ103" s="369"/>
      <c r="CK103" s="369"/>
      <c r="CL103" s="369"/>
      <c r="CM103" s="369"/>
      <c r="CN103" s="369"/>
      <c r="CO103" s="369"/>
      <c r="CP103" s="369"/>
      <c r="CQ103" s="369"/>
      <c r="CR103" s="369"/>
      <c r="CS103" s="369"/>
      <c r="CT103" s="369"/>
      <c r="CU103" s="369"/>
      <c r="CV103" s="369"/>
      <c r="CW103" s="369"/>
      <c r="CX103" s="369"/>
      <c r="CY103" s="369"/>
      <c r="CZ103" s="369"/>
      <c r="DA103" s="369"/>
      <c r="DB103" s="369"/>
      <c r="DC103" s="369"/>
      <c r="DD103" s="369"/>
      <c r="DE103" s="369"/>
      <c r="DF103" s="369"/>
      <c r="DG103" s="369"/>
      <c r="DH103" s="369"/>
      <c r="DI103" s="369"/>
      <c r="DJ103" s="369"/>
      <c r="DK103" s="369"/>
      <c r="DL103" s="369"/>
      <c r="DM103" s="369"/>
      <c r="DN103" s="369"/>
      <c r="DO103" s="369"/>
      <c r="DP103" s="369"/>
      <c r="DQ103" s="369"/>
      <c r="DR103" s="369"/>
      <c r="DS103" s="369"/>
      <c r="DT103" s="369"/>
      <c r="DU103" s="369"/>
      <c r="DV103" s="369"/>
      <c r="DW103" s="369"/>
      <c r="DX103" s="369"/>
      <c r="DY103" s="369"/>
      <c r="DZ103" s="369"/>
      <c r="EA103" s="369"/>
      <c r="EB103" s="369"/>
      <c r="EC103" s="369"/>
      <c r="ED103" s="369"/>
      <c r="EE103" s="369"/>
      <c r="EF103" s="369"/>
      <c r="EG103" s="369"/>
      <c r="EH103" s="369"/>
      <c r="EI103" s="369"/>
      <c r="EJ103" s="369"/>
      <c r="EK103" s="369"/>
      <c r="EL103" s="369"/>
      <c r="EM103" s="369"/>
      <c r="EN103" s="369"/>
      <c r="EO103" s="369"/>
      <c r="EP103" s="369"/>
      <c r="EQ103" s="369"/>
      <c r="ER103" s="369"/>
      <c r="ES103" s="369"/>
      <c r="ET103" s="369"/>
      <c r="EU103" s="369"/>
      <c r="EV103" s="369"/>
      <c r="EW103" s="369"/>
      <c r="EX103" s="369"/>
      <c r="EY103" s="369"/>
      <c r="EZ103" s="369"/>
      <c r="FA103" s="369"/>
      <c r="FB103" s="369"/>
      <c r="FC103" s="369"/>
      <c r="FD103" s="369"/>
      <c r="FE103" s="369"/>
      <c r="FF103" s="369"/>
      <c r="FG103" s="369"/>
      <c r="FH103" s="369"/>
      <c r="FI103" s="369"/>
      <c r="FJ103" s="369"/>
      <c r="FK103" s="369"/>
      <c r="FL103" s="369"/>
      <c r="FM103" s="369"/>
      <c r="FN103" s="369"/>
      <c r="FO103" s="369"/>
      <c r="FP103" s="369"/>
      <c r="FQ103" s="369"/>
      <c r="FR103" s="369"/>
      <c r="FS103" s="369"/>
      <c r="FT103" s="369"/>
      <c r="FU103" s="369"/>
      <c r="FV103" s="369"/>
      <c r="FW103" s="369"/>
      <c r="FX103" s="369"/>
      <c r="FY103" s="369"/>
      <c r="FZ103" s="369"/>
      <c r="GA103" s="369"/>
      <c r="GB103" s="369"/>
      <c r="GC103" s="369"/>
      <c r="GD103" s="369"/>
      <c r="GE103" s="369"/>
      <c r="GF103" s="369"/>
      <c r="GG103" s="369"/>
      <c r="GH103" s="369"/>
      <c r="GI103" s="369"/>
      <c r="GJ103" s="369"/>
      <c r="GK103" s="369"/>
      <c r="GL103" s="369"/>
      <c r="GM103" s="369"/>
      <c r="GN103" s="369"/>
      <c r="GO103" s="369"/>
      <c r="GP103" s="369"/>
      <c r="GQ103" s="369"/>
      <c r="GR103" s="369"/>
      <c r="GS103" s="369"/>
      <c r="GT103" s="369"/>
      <c r="GU103" s="369"/>
      <c r="GV103" s="369"/>
      <c r="GW103" s="369"/>
      <c r="GX103" s="369"/>
      <c r="GY103" s="369"/>
      <c r="GZ103" s="369"/>
      <c r="HA103" s="369"/>
      <c r="HB103" s="369"/>
      <c r="HC103" s="369"/>
      <c r="HD103" s="369"/>
      <c r="HE103" s="369"/>
      <c r="HF103" s="369"/>
      <c r="HG103" s="369"/>
      <c r="HH103" s="369"/>
      <c r="HI103" s="369"/>
      <c r="HJ103" s="369"/>
    </row>
    <row r="104" spans="1:218" s="370" customFormat="1" ht="16.899999999999999" customHeight="1" x14ac:dyDescent="0.25">
      <c r="A104" s="371">
        <v>89</v>
      </c>
      <c r="B104" s="372" t="s">
        <v>5472</v>
      </c>
      <c r="C104" s="373" t="s">
        <v>3819</v>
      </c>
      <c r="D104" s="376" t="s">
        <v>3820</v>
      </c>
      <c r="E104" s="377" t="s">
        <v>130</v>
      </c>
      <c r="F104" s="349">
        <v>76</v>
      </c>
      <c r="G104" s="349" t="s">
        <v>72</v>
      </c>
      <c r="H104" s="349"/>
      <c r="I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69"/>
      <c r="BT104" s="369"/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69"/>
      <c r="CJ104" s="369"/>
      <c r="CK104" s="369"/>
      <c r="CL104" s="369"/>
      <c r="CM104" s="369"/>
      <c r="CN104" s="369"/>
      <c r="CO104" s="369"/>
      <c r="CP104" s="369"/>
      <c r="CQ104" s="369"/>
      <c r="CR104" s="369"/>
      <c r="CS104" s="369"/>
      <c r="CT104" s="369"/>
      <c r="CU104" s="369"/>
      <c r="CV104" s="369"/>
      <c r="CW104" s="369"/>
      <c r="CX104" s="369"/>
      <c r="CY104" s="369"/>
      <c r="CZ104" s="369"/>
      <c r="DA104" s="369"/>
      <c r="DB104" s="369"/>
      <c r="DC104" s="369"/>
      <c r="DD104" s="369"/>
      <c r="DE104" s="369"/>
      <c r="DF104" s="369"/>
      <c r="DG104" s="369"/>
      <c r="DH104" s="369"/>
      <c r="DI104" s="369"/>
      <c r="DJ104" s="369"/>
      <c r="DK104" s="369"/>
      <c r="DL104" s="369"/>
      <c r="DM104" s="369"/>
      <c r="DN104" s="369"/>
      <c r="DO104" s="369"/>
      <c r="DP104" s="369"/>
      <c r="DQ104" s="369"/>
      <c r="DR104" s="369"/>
      <c r="DS104" s="369"/>
      <c r="DT104" s="369"/>
      <c r="DU104" s="369"/>
      <c r="DV104" s="369"/>
      <c r="DW104" s="369"/>
      <c r="DX104" s="369"/>
      <c r="DY104" s="369"/>
      <c r="DZ104" s="369"/>
      <c r="EA104" s="369"/>
      <c r="EB104" s="369"/>
      <c r="EC104" s="369"/>
      <c r="ED104" s="369"/>
      <c r="EE104" s="369"/>
      <c r="EF104" s="369"/>
      <c r="EG104" s="369"/>
      <c r="EH104" s="369"/>
      <c r="EI104" s="369"/>
      <c r="EJ104" s="369"/>
      <c r="EK104" s="369"/>
      <c r="EL104" s="369"/>
      <c r="EM104" s="369"/>
      <c r="EN104" s="369"/>
      <c r="EO104" s="369"/>
      <c r="EP104" s="369"/>
      <c r="EQ104" s="369"/>
      <c r="ER104" s="369"/>
      <c r="ES104" s="369"/>
      <c r="ET104" s="369"/>
      <c r="EU104" s="369"/>
      <c r="EV104" s="369"/>
      <c r="EW104" s="369"/>
      <c r="EX104" s="369"/>
      <c r="EY104" s="369"/>
      <c r="EZ104" s="369"/>
      <c r="FA104" s="369"/>
      <c r="FB104" s="369"/>
      <c r="FC104" s="369"/>
      <c r="FD104" s="369"/>
      <c r="FE104" s="369"/>
      <c r="FF104" s="369"/>
      <c r="FG104" s="369"/>
      <c r="FH104" s="369"/>
      <c r="FI104" s="369"/>
      <c r="FJ104" s="369"/>
      <c r="FK104" s="369"/>
      <c r="FL104" s="369"/>
      <c r="FM104" s="369"/>
      <c r="FN104" s="369"/>
      <c r="FO104" s="369"/>
      <c r="FP104" s="369"/>
      <c r="FQ104" s="369"/>
      <c r="FR104" s="369"/>
      <c r="FS104" s="369"/>
      <c r="FT104" s="369"/>
      <c r="FU104" s="369"/>
      <c r="FV104" s="369"/>
      <c r="FW104" s="369"/>
      <c r="FX104" s="369"/>
      <c r="FY104" s="369"/>
      <c r="FZ104" s="369"/>
      <c r="GA104" s="369"/>
      <c r="GB104" s="369"/>
      <c r="GC104" s="369"/>
      <c r="GD104" s="369"/>
      <c r="GE104" s="369"/>
      <c r="GF104" s="369"/>
      <c r="GG104" s="369"/>
      <c r="GH104" s="369"/>
      <c r="GI104" s="369"/>
      <c r="GJ104" s="369"/>
      <c r="GK104" s="369"/>
      <c r="GL104" s="369"/>
      <c r="GM104" s="369"/>
      <c r="GN104" s="369"/>
      <c r="GO104" s="369"/>
      <c r="GP104" s="369"/>
      <c r="GQ104" s="369"/>
      <c r="GR104" s="369"/>
      <c r="GS104" s="369"/>
      <c r="GT104" s="369"/>
      <c r="GU104" s="369"/>
      <c r="GV104" s="369"/>
      <c r="GW104" s="369"/>
      <c r="GX104" s="369"/>
      <c r="GY104" s="369"/>
      <c r="GZ104" s="369"/>
      <c r="HA104" s="369"/>
      <c r="HB104" s="369"/>
      <c r="HC104" s="369"/>
      <c r="HD104" s="369"/>
      <c r="HE104" s="369"/>
      <c r="HF104" s="369"/>
      <c r="HG104" s="369"/>
      <c r="HH104" s="369"/>
      <c r="HI104" s="369"/>
      <c r="HJ104" s="369"/>
    </row>
    <row r="105" spans="1:218" s="370" customFormat="1" ht="16.899999999999999" customHeight="1" x14ac:dyDescent="0.25">
      <c r="A105" s="371">
        <v>90</v>
      </c>
      <c r="B105" s="372" t="s">
        <v>5473</v>
      </c>
      <c r="C105" s="373" t="s">
        <v>3821</v>
      </c>
      <c r="D105" s="376" t="s">
        <v>126</v>
      </c>
      <c r="E105" s="377" t="s">
        <v>201</v>
      </c>
      <c r="F105" s="349">
        <v>75</v>
      </c>
      <c r="G105" s="349" t="s">
        <v>72</v>
      </c>
      <c r="H105" s="349"/>
      <c r="I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69"/>
      <c r="CC105" s="369"/>
      <c r="CD105" s="369"/>
      <c r="CE105" s="369"/>
      <c r="CF105" s="369"/>
      <c r="CG105" s="369"/>
      <c r="CH105" s="369"/>
      <c r="CI105" s="369"/>
      <c r="CJ105" s="369"/>
      <c r="CK105" s="369"/>
      <c r="CL105" s="369"/>
      <c r="CM105" s="369"/>
      <c r="CN105" s="369"/>
      <c r="CO105" s="369"/>
      <c r="CP105" s="369"/>
      <c r="CQ105" s="369"/>
      <c r="CR105" s="369"/>
      <c r="CS105" s="369"/>
      <c r="CT105" s="369"/>
      <c r="CU105" s="369"/>
      <c r="CV105" s="369"/>
      <c r="CW105" s="369"/>
      <c r="CX105" s="369"/>
      <c r="CY105" s="369"/>
      <c r="CZ105" s="369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69"/>
      <c r="DK105" s="369"/>
      <c r="DL105" s="369"/>
      <c r="DM105" s="369"/>
      <c r="DN105" s="369"/>
      <c r="DO105" s="369"/>
      <c r="DP105" s="369"/>
      <c r="DQ105" s="369"/>
      <c r="DR105" s="369"/>
      <c r="DS105" s="369"/>
      <c r="DT105" s="369"/>
      <c r="DU105" s="369"/>
      <c r="DV105" s="369"/>
      <c r="DW105" s="369"/>
      <c r="DX105" s="369"/>
      <c r="DY105" s="369"/>
      <c r="DZ105" s="369"/>
      <c r="EA105" s="369"/>
      <c r="EB105" s="369"/>
      <c r="EC105" s="369"/>
      <c r="ED105" s="369"/>
      <c r="EE105" s="369"/>
      <c r="EF105" s="369"/>
      <c r="EG105" s="369"/>
      <c r="EH105" s="369"/>
      <c r="EI105" s="369"/>
      <c r="EJ105" s="369"/>
      <c r="EK105" s="369"/>
      <c r="EL105" s="369"/>
      <c r="EM105" s="369"/>
      <c r="EN105" s="369"/>
      <c r="EO105" s="369"/>
      <c r="EP105" s="369"/>
      <c r="EQ105" s="369"/>
      <c r="ER105" s="369"/>
      <c r="ES105" s="369"/>
      <c r="ET105" s="369"/>
      <c r="EU105" s="369"/>
      <c r="EV105" s="369"/>
      <c r="EW105" s="369"/>
      <c r="EX105" s="369"/>
      <c r="EY105" s="369"/>
      <c r="EZ105" s="369"/>
      <c r="FA105" s="369"/>
      <c r="FB105" s="369"/>
      <c r="FC105" s="369"/>
      <c r="FD105" s="369"/>
      <c r="FE105" s="369"/>
      <c r="FF105" s="369"/>
      <c r="FG105" s="369"/>
      <c r="FH105" s="369"/>
      <c r="FI105" s="369"/>
      <c r="FJ105" s="369"/>
      <c r="FK105" s="369"/>
      <c r="FL105" s="369"/>
      <c r="FM105" s="369"/>
      <c r="FN105" s="369"/>
      <c r="FO105" s="369"/>
      <c r="FP105" s="369"/>
      <c r="FQ105" s="369"/>
      <c r="FR105" s="369"/>
      <c r="FS105" s="369"/>
      <c r="FT105" s="369"/>
      <c r="FU105" s="369"/>
      <c r="FV105" s="369"/>
      <c r="FW105" s="369"/>
      <c r="FX105" s="369"/>
      <c r="FY105" s="369"/>
      <c r="FZ105" s="369"/>
      <c r="GA105" s="369"/>
      <c r="GB105" s="369"/>
      <c r="GC105" s="369"/>
      <c r="GD105" s="369"/>
      <c r="GE105" s="369"/>
      <c r="GF105" s="369"/>
      <c r="GG105" s="369"/>
      <c r="GH105" s="369"/>
      <c r="GI105" s="369"/>
      <c r="GJ105" s="369"/>
      <c r="GK105" s="369"/>
      <c r="GL105" s="369"/>
      <c r="GM105" s="369"/>
      <c r="GN105" s="369"/>
      <c r="GO105" s="369"/>
      <c r="GP105" s="369"/>
      <c r="GQ105" s="369"/>
      <c r="GR105" s="369"/>
      <c r="GS105" s="369"/>
      <c r="GT105" s="369"/>
      <c r="GU105" s="369"/>
      <c r="GV105" s="369"/>
      <c r="GW105" s="369"/>
      <c r="GX105" s="369"/>
      <c r="GY105" s="369"/>
      <c r="GZ105" s="369"/>
      <c r="HA105" s="369"/>
      <c r="HB105" s="369"/>
      <c r="HC105" s="369"/>
      <c r="HD105" s="369"/>
      <c r="HE105" s="369"/>
      <c r="HF105" s="369"/>
      <c r="HG105" s="369"/>
      <c r="HH105" s="369"/>
      <c r="HI105" s="369"/>
      <c r="HJ105" s="369"/>
    </row>
    <row r="106" spans="1:218" s="370" customFormat="1" ht="16.899999999999999" customHeight="1" x14ac:dyDescent="0.25">
      <c r="A106" s="371">
        <v>91</v>
      </c>
      <c r="B106" s="372" t="s">
        <v>5474</v>
      </c>
      <c r="C106" s="373" t="s">
        <v>3822</v>
      </c>
      <c r="D106" s="376" t="s">
        <v>3823</v>
      </c>
      <c r="E106" s="377" t="s">
        <v>26</v>
      </c>
      <c r="F106" s="349">
        <v>0</v>
      </c>
      <c r="G106" s="349" t="s">
        <v>395</v>
      </c>
      <c r="H106" s="380" t="s">
        <v>2219</v>
      </c>
      <c r="I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G106" s="369"/>
      <c r="BH106" s="369"/>
      <c r="BI106" s="369"/>
      <c r="BJ106" s="369"/>
      <c r="BK106" s="369"/>
      <c r="BL106" s="369"/>
      <c r="BM106" s="369"/>
      <c r="BN106" s="369"/>
      <c r="BO106" s="369"/>
      <c r="BP106" s="369"/>
      <c r="BQ106" s="369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69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69"/>
      <c r="CX106" s="369"/>
      <c r="CY106" s="369"/>
      <c r="CZ106" s="369"/>
      <c r="DA106" s="369"/>
      <c r="DB106" s="369"/>
      <c r="DC106" s="369"/>
      <c r="DD106" s="369"/>
      <c r="DE106" s="369"/>
      <c r="DF106" s="369"/>
      <c r="DG106" s="369"/>
      <c r="DH106" s="369"/>
      <c r="DI106" s="369"/>
      <c r="DJ106" s="369"/>
      <c r="DK106" s="369"/>
      <c r="DL106" s="369"/>
      <c r="DM106" s="369"/>
      <c r="DN106" s="369"/>
      <c r="DO106" s="369"/>
      <c r="DP106" s="369"/>
      <c r="DQ106" s="369"/>
      <c r="DR106" s="369"/>
      <c r="DS106" s="369"/>
      <c r="DT106" s="369"/>
      <c r="DU106" s="369"/>
      <c r="DV106" s="369"/>
      <c r="DW106" s="369"/>
      <c r="DX106" s="369"/>
      <c r="DY106" s="369"/>
      <c r="DZ106" s="369"/>
      <c r="EA106" s="369"/>
      <c r="EB106" s="369"/>
      <c r="EC106" s="369"/>
      <c r="ED106" s="369"/>
      <c r="EE106" s="369"/>
      <c r="EF106" s="369"/>
      <c r="EG106" s="369"/>
      <c r="EH106" s="369"/>
      <c r="EI106" s="369"/>
      <c r="EJ106" s="369"/>
      <c r="EK106" s="369"/>
      <c r="EL106" s="369"/>
      <c r="EM106" s="369"/>
      <c r="EN106" s="369"/>
      <c r="EO106" s="369"/>
      <c r="EP106" s="369"/>
      <c r="EQ106" s="369"/>
      <c r="ER106" s="369"/>
      <c r="ES106" s="369"/>
      <c r="ET106" s="369"/>
      <c r="EU106" s="369"/>
      <c r="EV106" s="369"/>
      <c r="EW106" s="369"/>
      <c r="EX106" s="369"/>
      <c r="EY106" s="369"/>
      <c r="EZ106" s="369"/>
      <c r="FA106" s="369"/>
      <c r="FB106" s="369"/>
      <c r="FC106" s="369"/>
      <c r="FD106" s="369"/>
      <c r="FE106" s="369"/>
      <c r="FF106" s="369"/>
      <c r="FG106" s="369"/>
      <c r="FH106" s="369"/>
      <c r="FI106" s="369"/>
      <c r="FJ106" s="369"/>
      <c r="FK106" s="369"/>
      <c r="FL106" s="369"/>
      <c r="FM106" s="369"/>
      <c r="FN106" s="369"/>
      <c r="FO106" s="369"/>
      <c r="FP106" s="369"/>
      <c r="FQ106" s="369"/>
      <c r="FR106" s="369"/>
      <c r="FS106" s="369"/>
      <c r="FT106" s="369"/>
      <c r="FU106" s="369"/>
      <c r="FV106" s="369"/>
      <c r="FW106" s="369"/>
      <c r="FX106" s="369"/>
      <c r="FY106" s="369"/>
      <c r="FZ106" s="369"/>
      <c r="GA106" s="369"/>
      <c r="GB106" s="369"/>
      <c r="GC106" s="369"/>
      <c r="GD106" s="369"/>
      <c r="GE106" s="369"/>
      <c r="GF106" s="369"/>
      <c r="GG106" s="369"/>
      <c r="GH106" s="369"/>
      <c r="GI106" s="369"/>
      <c r="GJ106" s="369"/>
      <c r="GK106" s="369"/>
      <c r="GL106" s="369"/>
      <c r="GM106" s="369"/>
      <c r="GN106" s="369"/>
      <c r="GO106" s="369"/>
      <c r="GP106" s="369"/>
      <c r="GQ106" s="369"/>
      <c r="GR106" s="369"/>
      <c r="GS106" s="369"/>
      <c r="GT106" s="369"/>
      <c r="GU106" s="369"/>
      <c r="GV106" s="369"/>
      <c r="GW106" s="369"/>
      <c r="GX106" s="369"/>
      <c r="GY106" s="369"/>
      <c r="GZ106" s="369"/>
      <c r="HA106" s="369"/>
      <c r="HB106" s="369"/>
      <c r="HC106" s="369"/>
      <c r="HD106" s="369"/>
      <c r="HE106" s="369"/>
      <c r="HF106" s="369"/>
      <c r="HG106" s="369"/>
      <c r="HH106" s="369"/>
      <c r="HI106" s="369"/>
      <c r="HJ106" s="369"/>
    </row>
    <row r="107" spans="1:218" s="370" customFormat="1" x14ac:dyDescent="0.25">
      <c r="A107" s="371">
        <v>92</v>
      </c>
      <c r="B107" s="372" t="s">
        <v>5475</v>
      </c>
      <c r="C107" s="373" t="s">
        <v>3824</v>
      </c>
      <c r="D107" s="376" t="s">
        <v>272</v>
      </c>
      <c r="E107" s="377" t="s">
        <v>171</v>
      </c>
      <c r="F107" s="349">
        <v>96</v>
      </c>
      <c r="G107" s="349" t="s">
        <v>77</v>
      </c>
      <c r="H107" s="349"/>
      <c r="I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69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69"/>
      <c r="CX107" s="369"/>
      <c r="CY107" s="369"/>
      <c r="CZ107" s="369"/>
      <c r="DA107" s="369"/>
      <c r="DB107" s="369"/>
      <c r="DC107" s="369"/>
      <c r="DD107" s="369"/>
      <c r="DE107" s="369"/>
      <c r="DF107" s="369"/>
      <c r="DG107" s="369"/>
      <c r="DH107" s="369"/>
      <c r="DI107" s="369"/>
      <c r="DJ107" s="369"/>
      <c r="DK107" s="369"/>
      <c r="DL107" s="369"/>
      <c r="DM107" s="369"/>
      <c r="DN107" s="369"/>
      <c r="DO107" s="369"/>
      <c r="DP107" s="369"/>
      <c r="DQ107" s="369"/>
      <c r="DR107" s="369"/>
      <c r="DS107" s="369"/>
      <c r="DT107" s="369"/>
      <c r="DU107" s="369"/>
      <c r="DV107" s="369"/>
      <c r="DW107" s="369"/>
      <c r="DX107" s="369"/>
      <c r="DY107" s="369"/>
      <c r="DZ107" s="369"/>
      <c r="EA107" s="369"/>
      <c r="EB107" s="369"/>
      <c r="EC107" s="369"/>
      <c r="ED107" s="369"/>
      <c r="EE107" s="369"/>
      <c r="EF107" s="369"/>
      <c r="EG107" s="369"/>
      <c r="EH107" s="369"/>
      <c r="EI107" s="369"/>
      <c r="EJ107" s="369"/>
      <c r="EK107" s="369"/>
      <c r="EL107" s="369"/>
      <c r="EM107" s="369"/>
      <c r="EN107" s="369"/>
      <c r="EO107" s="369"/>
      <c r="EP107" s="369"/>
      <c r="EQ107" s="369"/>
      <c r="ER107" s="369"/>
      <c r="ES107" s="369"/>
      <c r="ET107" s="369"/>
      <c r="EU107" s="369"/>
      <c r="EV107" s="369"/>
      <c r="EW107" s="369"/>
      <c r="EX107" s="369"/>
      <c r="EY107" s="369"/>
      <c r="EZ107" s="369"/>
      <c r="FA107" s="369"/>
      <c r="FB107" s="369"/>
      <c r="FC107" s="369"/>
      <c r="FD107" s="369"/>
      <c r="FE107" s="369"/>
      <c r="FF107" s="369"/>
      <c r="FG107" s="369"/>
      <c r="FH107" s="369"/>
      <c r="FI107" s="369"/>
      <c r="FJ107" s="369"/>
      <c r="FK107" s="369"/>
      <c r="FL107" s="369"/>
      <c r="FM107" s="369"/>
      <c r="FN107" s="369"/>
      <c r="FO107" s="369"/>
      <c r="FP107" s="369"/>
      <c r="FQ107" s="369"/>
      <c r="FR107" s="369"/>
      <c r="FS107" s="369"/>
      <c r="FT107" s="369"/>
      <c r="FU107" s="369"/>
      <c r="FV107" s="369"/>
      <c r="FW107" s="369"/>
      <c r="FX107" s="369"/>
      <c r="FY107" s="369"/>
      <c r="FZ107" s="369"/>
      <c r="GA107" s="369"/>
      <c r="GB107" s="369"/>
      <c r="GC107" s="369"/>
      <c r="GD107" s="369"/>
      <c r="GE107" s="369"/>
      <c r="GF107" s="369"/>
      <c r="GG107" s="369"/>
      <c r="GH107" s="369"/>
      <c r="GI107" s="369"/>
      <c r="GJ107" s="369"/>
      <c r="GK107" s="369"/>
      <c r="GL107" s="369"/>
      <c r="GM107" s="369"/>
      <c r="GN107" s="369"/>
      <c r="GO107" s="369"/>
      <c r="GP107" s="369"/>
      <c r="GQ107" s="369"/>
      <c r="GR107" s="369"/>
      <c r="GS107" s="369"/>
      <c r="GT107" s="369"/>
      <c r="GU107" s="369"/>
      <c r="GV107" s="369"/>
      <c r="GW107" s="369"/>
      <c r="GX107" s="369"/>
      <c r="GY107" s="369"/>
      <c r="GZ107" s="369"/>
      <c r="HA107" s="369"/>
      <c r="HB107" s="369"/>
      <c r="HC107" s="369"/>
      <c r="HD107" s="369"/>
      <c r="HE107" s="369"/>
      <c r="HF107" s="369"/>
      <c r="HG107" s="369"/>
      <c r="HH107" s="369"/>
      <c r="HI107" s="369"/>
      <c r="HJ107" s="369"/>
    </row>
    <row r="108" spans="1:218" s="370" customFormat="1" ht="16.899999999999999" customHeight="1" x14ac:dyDescent="0.25">
      <c r="A108" s="371">
        <v>93</v>
      </c>
      <c r="B108" s="372" t="s">
        <v>5476</v>
      </c>
      <c r="C108" s="373" t="s">
        <v>3825</v>
      </c>
      <c r="D108" s="376" t="s">
        <v>3826</v>
      </c>
      <c r="E108" s="377" t="s">
        <v>9</v>
      </c>
      <c r="F108" s="349">
        <v>92</v>
      </c>
      <c r="G108" s="349" t="s">
        <v>77</v>
      </c>
      <c r="H108" s="349"/>
      <c r="I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/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369"/>
      <c r="BI108" s="369"/>
      <c r="BJ108" s="369"/>
      <c r="BK108" s="369"/>
      <c r="BL108" s="369"/>
      <c r="BM108" s="369"/>
      <c r="BN108" s="369"/>
      <c r="BO108" s="369"/>
      <c r="BP108" s="369"/>
      <c r="BQ108" s="369"/>
      <c r="BR108" s="369"/>
      <c r="BS108" s="369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69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69"/>
      <c r="CZ108" s="369"/>
      <c r="DA108" s="369"/>
      <c r="DB108" s="369"/>
      <c r="DC108" s="369"/>
      <c r="DD108" s="369"/>
      <c r="DE108" s="369"/>
      <c r="DF108" s="369"/>
      <c r="DG108" s="369"/>
      <c r="DH108" s="369"/>
      <c r="DI108" s="369"/>
      <c r="DJ108" s="369"/>
      <c r="DK108" s="369"/>
      <c r="DL108" s="369"/>
      <c r="DM108" s="369"/>
      <c r="DN108" s="369"/>
      <c r="DO108" s="369"/>
      <c r="DP108" s="369"/>
      <c r="DQ108" s="369"/>
      <c r="DR108" s="369"/>
      <c r="DS108" s="369"/>
      <c r="DT108" s="369"/>
      <c r="DU108" s="369"/>
      <c r="DV108" s="369"/>
      <c r="DW108" s="369"/>
      <c r="DX108" s="369"/>
      <c r="DY108" s="369"/>
      <c r="DZ108" s="369"/>
      <c r="EA108" s="369"/>
      <c r="EB108" s="369"/>
      <c r="EC108" s="369"/>
      <c r="ED108" s="369"/>
      <c r="EE108" s="369"/>
      <c r="EF108" s="369"/>
      <c r="EG108" s="369"/>
      <c r="EH108" s="369"/>
      <c r="EI108" s="369"/>
      <c r="EJ108" s="369"/>
      <c r="EK108" s="369"/>
      <c r="EL108" s="369"/>
      <c r="EM108" s="369"/>
      <c r="EN108" s="369"/>
      <c r="EO108" s="369"/>
      <c r="EP108" s="369"/>
      <c r="EQ108" s="369"/>
      <c r="ER108" s="369"/>
      <c r="ES108" s="369"/>
      <c r="ET108" s="369"/>
      <c r="EU108" s="369"/>
      <c r="EV108" s="369"/>
      <c r="EW108" s="369"/>
      <c r="EX108" s="369"/>
      <c r="EY108" s="369"/>
      <c r="EZ108" s="369"/>
      <c r="FA108" s="369"/>
      <c r="FB108" s="369"/>
      <c r="FC108" s="369"/>
      <c r="FD108" s="369"/>
      <c r="FE108" s="369"/>
      <c r="FF108" s="369"/>
      <c r="FG108" s="369"/>
      <c r="FH108" s="369"/>
      <c r="FI108" s="369"/>
      <c r="FJ108" s="369"/>
      <c r="FK108" s="369"/>
      <c r="FL108" s="369"/>
      <c r="FM108" s="369"/>
      <c r="FN108" s="369"/>
      <c r="FO108" s="369"/>
      <c r="FP108" s="369"/>
      <c r="FQ108" s="369"/>
      <c r="FR108" s="369"/>
      <c r="FS108" s="369"/>
      <c r="FT108" s="369"/>
      <c r="FU108" s="369"/>
      <c r="FV108" s="369"/>
      <c r="FW108" s="369"/>
      <c r="FX108" s="369"/>
      <c r="FY108" s="369"/>
      <c r="FZ108" s="369"/>
      <c r="GA108" s="369"/>
      <c r="GB108" s="369"/>
      <c r="GC108" s="369"/>
      <c r="GD108" s="369"/>
      <c r="GE108" s="369"/>
      <c r="GF108" s="369"/>
      <c r="GG108" s="369"/>
      <c r="GH108" s="369"/>
      <c r="GI108" s="369"/>
      <c r="GJ108" s="369"/>
      <c r="GK108" s="369"/>
      <c r="GL108" s="369"/>
      <c r="GM108" s="369"/>
      <c r="GN108" s="369"/>
      <c r="GO108" s="369"/>
      <c r="GP108" s="369"/>
      <c r="GQ108" s="369"/>
      <c r="GR108" s="369"/>
      <c r="GS108" s="369"/>
      <c r="GT108" s="369"/>
      <c r="GU108" s="369"/>
      <c r="GV108" s="369"/>
      <c r="GW108" s="369"/>
      <c r="GX108" s="369"/>
      <c r="GY108" s="369"/>
      <c r="GZ108" s="369"/>
      <c r="HA108" s="369"/>
      <c r="HB108" s="369"/>
      <c r="HC108" s="369"/>
      <c r="HD108" s="369"/>
      <c r="HE108" s="369"/>
      <c r="HF108" s="369"/>
      <c r="HG108" s="369"/>
      <c r="HH108" s="369"/>
      <c r="HI108" s="369"/>
      <c r="HJ108" s="369"/>
    </row>
    <row r="109" spans="1:218" s="370" customFormat="1" ht="16.899999999999999" customHeight="1" x14ac:dyDescent="0.25">
      <c r="A109" s="371">
        <v>94</v>
      </c>
      <c r="B109" s="372" t="s">
        <v>5477</v>
      </c>
      <c r="C109" s="373" t="s">
        <v>3827</v>
      </c>
      <c r="D109" s="376" t="s">
        <v>3828</v>
      </c>
      <c r="E109" s="377" t="s">
        <v>1819</v>
      </c>
      <c r="F109" s="349">
        <v>65</v>
      </c>
      <c r="G109" s="349" t="s">
        <v>72</v>
      </c>
      <c r="H109" s="326" t="s">
        <v>73</v>
      </c>
      <c r="I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69"/>
      <c r="AU109" s="369"/>
      <c r="AV109" s="369"/>
      <c r="AW109" s="369"/>
      <c r="AX109" s="369"/>
      <c r="AY109" s="369"/>
      <c r="AZ109" s="369"/>
      <c r="BA109" s="369"/>
      <c r="BB109" s="369"/>
      <c r="BC109" s="369"/>
      <c r="BD109" s="369"/>
      <c r="BE109" s="369"/>
      <c r="BF109" s="369"/>
      <c r="BG109" s="369"/>
      <c r="BH109" s="369"/>
      <c r="BI109" s="369"/>
      <c r="BJ109" s="369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69"/>
      <c r="CZ109" s="369"/>
      <c r="DA109" s="369"/>
      <c r="DB109" s="369"/>
      <c r="DC109" s="369"/>
      <c r="DD109" s="369"/>
      <c r="DE109" s="369"/>
      <c r="DF109" s="369"/>
      <c r="DG109" s="369"/>
      <c r="DH109" s="369"/>
      <c r="DI109" s="369"/>
      <c r="DJ109" s="369"/>
      <c r="DK109" s="369"/>
      <c r="DL109" s="369"/>
      <c r="DM109" s="369"/>
      <c r="DN109" s="369"/>
      <c r="DO109" s="369"/>
      <c r="DP109" s="369"/>
      <c r="DQ109" s="369"/>
      <c r="DR109" s="369"/>
      <c r="DS109" s="369"/>
      <c r="DT109" s="369"/>
      <c r="DU109" s="369"/>
      <c r="DV109" s="369"/>
      <c r="DW109" s="369"/>
      <c r="DX109" s="369"/>
      <c r="DY109" s="369"/>
      <c r="DZ109" s="369"/>
      <c r="EA109" s="369"/>
      <c r="EB109" s="369"/>
      <c r="EC109" s="369"/>
      <c r="ED109" s="369"/>
      <c r="EE109" s="369"/>
      <c r="EF109" s="369"/>
      <c r="EG109" s="369"/>
      <c r="EH109" s="369"/>
      <c r="EI109" s="369"/>
      <c r="EJ109" s="369"/>
      <c r="EK109" s="369"/>
      <c r="EL109" s="369"/>
      <c r="EM109" s="369"/>
      <c r="EN109" s="369"/>
      <c r="EO109" s="369"/>
      <c r="EP109" s="369"/>
      <c r="EQ109" s="369"/>
      <c r="ER109" s="369"/>
      <c r="ES109" s="369"/>
      <c r="ET109" s="369"/>
      <c r="EU109" s="369"/>
      <c r="EV109" s="369"/>
      <c r="EW109" s="369"/>
      <c r="EX109" s="369"/>
      <c r="EY109" s="369"/>
      <c r="EZ109" s="369"/>
      <c r="FA109" s="369"/>
      <c r="FB109" s="369"/>
      <c r="FC109" s="369"/>
      <c r="FD109" s="369"/>
      <c r="FE109" s="369"/>
      <c r="FF109" s="369"/>
      <c r="FG109" s="369"/>
      <c r="FH109" s="369"/>
      <c r="FI109" s="369"/>
      <c r="FJ109" s="369"/>
      <c r="FK109" s="369"/>
      <c r="FL109" s="369"/>
      <c r="FM109" s="369"/>
      <c r="FN109" s="369"/>
      <c r="FO109" s="369"/>
      <c r="FP109" s="369"/>
      <c r="FQ109" s="369"/>
      <c r="FR109" s="369"/>
      <c r="FS109" s="369"/>
      <c r="FT109" s="369"/>
      <c r="FU109" s="369"/>
      <c r="FV109" s="369"/>
      <c r="FW109" s="369"/>
      <c r="FX109" s="369"/>
      <c r="FY109" s="369"/>
      <c r="FZ109" s="369"/>
      <c r="GA109" s="369"/>
      <c r="GB109" s="369"/>
      <c r="GC109" s="369"/>
      <c r="GD109" s="369"/>
      <c r="GE109" s="369"/>
      <c r="GF109" s="369"/>
      <c r="GG109" s="369"/>
      <c r="GH109" s="369"/>
      <c r="GI109" s="369"/>
      <c r="GJ109" s="369"/>
      <c r="GK109" s="369"/>
      <c r="GL109" s="369"/>
      <c r="GM109" s="369"/>
      <c r="GN109" s="369"/>
      <c r="GO109" s="369"/>
      <c r="GP109" s="369"/>
      <c r="GQ109" s="369"/>
      <c r="GR109" s="369"/>
      <c r="GS109" s="369"/>
      <c r="GT109" s="369"/>
      <c r="GU109" s="369"/>
      <c r="GV109" s="369"/>
      <c r="GW109" s="369"/>
      <c r="GX109" s="369"/>
      <c r="GY109" s="369"/>
      <c r="GZ109" s="369"/>
      <c r="HA109" s="369"/>
      <c r="HB109" s="369"/>
      <c r="HC109" s="369"/>
      <c r="HD109" s="369"/>
      <c r="HE109" s="369"/>
      <c r="HF109" s="369"/>
      <c r="HG109" s="369"/>
      <c r="HH109" s="369"/>
      <c r="HI109" s="369"/>
      <c r="HJ109" s="369"/>
    </row>
    <row r="110" spans="1:218" s="370" customFormat="1" ht="16.899999999999999" customHeight="1" x14ac:dyDescent="0.25">
      <c r="A110" s="371">
        <v>95</v>
      </c>
      <c r="B110" s="372" t="s">
        <v>5478</v>
      </c>
      <c r="C110" s="373" t="s">
        <v>3829</v>
      </c>
      <c r="D110" s="376" t="s">
        <v>3830</v>
      </c>
      <c r="E110" s="377" t="s">
        <v>11</v>
      </c>
      <c r="F110" s="349">
        <v>64</v>
      </c>
      <c r="G110" s="349" t="s">
        <v>105</v>
      </c>
      <c r="H110" s="326" t="s">
        <v>73</v>
      </c>
      <c r="I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/>
      <c r="AP110" s="369"/>
      <c r="AQ110" s="369"/>
      <c r="AR110" s="369"/>
      <c r="AS110" s="369"/>
      <c r="AT110" s="369"/>
      <c r="AU110" s="369"/>
      <c r="AV110" s="369"/>
      <c r="AW110" s="369"/>
      <c r="AX110" s="369"/>
      <c r="AY110" s="369"/>
      <c r="AZ110" s="369"/>
      <c r="BA110" s="369"/>
      <c r="BB110" s="369"/>
      <c r="BC110" s="369"/>
      <c r="BD110" s="369"/>
      <c r="BE110" s="369"/>
      <c r="BF110" s="369"/>
      <c r="BG110" s="369"/>
      <c r="BH110" s="369"/>
      <c r="BI110" s="369"/>
      <c r="BJ110" s="369"/>
      <c r="BK110" s="369"/>
      <c r="BL110" s="369"/>
      <c r="BM110" s="369"/>
      <c r="BN110" s="369"/>
      <c r="BO110" s="369"/>
      <c r="BP110" s="369"/>
      <c r="BQ110" s="369"/>
      <c r="BR110" s="369"/>
      <c r="BS110" s="369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69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69"/>
      <c r="DH110" s="369"/>
      <c r="DI110" s="369"/>
      <c r="DJ110" s="369"/>
      <c r="DK110" s="369"/>
      <c r="DL110" s="369"/>
      <c r="DM110" s="369"/>
      <c r="DN110" s="369"/>
      <c r="DO110" s="369"/>
      <c r="DP110" s="369"/>
      <c r="DQ110" s="369"/>
      <c r="DR110" s="369"/>
      <c r="DS110" s="369"/>
      <c r="DT110" s="369"/>
      <c r="DU110" s="369"/>
      <c r="DV110" s="369"/>
      <c r="DW110" s="369"/>
      <c r="DX110" s="369"/>
      <c r="DY110" s="369"/>
      <c r="DZ110" s="369"/>
      <c r="EA110" s="369"/>
      <c r="EB110" s="369"/>
      <c r="EC110" s="369"/>
      <c r="ED110" s="369"/>
      <c r="EE110" s="369"/>
      <c r="EF110" s="369"/>
      <c r="EG110" s="369"/>
      <c r="EH110" s="369"/>
      <c r="EI110" s="369"/>
      <c r="EJ110" s="369"/>
      <c r="EK110" s="369"/>
      <c r="EL110" s="369"/>
      <c r="EM110" s="369"/>
      <c r="EN110" s="369"/>
      <c r="EO110" s="369"/>
      <c r="EP110" s="369"/>
      <c r="EQ110" s="369"/>
      <c r="ER110" s="369"/>
      <c r="ES110" s="369"/>
      <c r="ET110" s="369"/>
      <c r="EU110" s="369"/>
      <c r="EV110" s="369"/>
      <c r="EW110" s="369"/>
      <c r="EX110" s="369"/>
      <c r="EY110" s="369"/>
      <c r="EZ110" s="369"/>
      <c r="FA110" s="369"/>
      <c r="FB110" s="369"/>
      <c r="FC110" s="369"/>
      <c r="FD110" s="369"/>
      <c r="FE110" s="369"/>
      <c r="FF110" s="369"/>
      <c r="FG110" s="369"/>
      <c r="FH110" s="369"/>
      <c r="FI110" s="369"/>
      <c r="FJ110" s="369"/>
      <c r="FK110" s="369"/>
      <c r="FL110" s="369"/>
      <c r="FM110" s="369"/>
      <c r="FN110" s="369"/>
      <c r="FO110" s="369"/>
      <c r="FP110" s="369"/>
      <c r="FQ110" s="369"/>
      <c r="FR110" s="369"/>
      <c r="FS110" s="369"/>
      <c r="FT110" s="369"/>
      <c r="FU110" s="369"/>
      <c r="FV110" s="369"/>
      <c r="FW110" s="369"/>
      <c r="FX110" s="369"/>
      <c r="FY110" s="369"/>
      <c r="FZ110" s="369"/>
      <c r="GA110" s="369"/>
      <c r="GB110" s="369"/>
      <c r="GC110" s="369"/>
      <c r="GD110" s="369"/>
      <c r="GE110" s="369"/>
      <c r="GF110" s="369"/>
      <c r="GG110" s="369"/>
      <c r="GH110" s="369"/>
      <c r="GI110" s="369"/>
      <c r="GJ110" s="369"/>
      <c r="GK110" s="369"/>
      <c r="GL110" s="369"/>
      <c r="GM110" s="369"/>
      <c r="GN110" s="369"/>
      <c r="GO110" s="369"/>
      <c r="GP110" s="369"/>
      <c r="GQ110" s="369"/>
      <c r="GR110" s="369"/>
      <c r="GS110" s="369"/>
      <c r="GT110" s="369"/>
      <c r="GU110" s="369"/>
      <c r="GV110" s="369"/>
      <c r="GW110" s="369"/>
      <c r="GX110" s="369"/>
      <c r="GY110" s="369"/>
      <c r="GZ110" s="369"/>
      <c r="HA110" s="369"/>
      <c r="HB110" s="369"/>
      <c r="HC110" s="369"/>
      <c r="HD110" s="369"/>
      <c r="HE110" s="369"/>
      <c r="HF110" s="369"/>
      <c r="HG110" s="369"/>
      <c r="HH110" s="369"/>
      <c r="HI110" s="369"/>
      <c r="HJ110" s="369"/>
    </row>
    <row r="111" spans="1:218" s="370" customFormat="1" ht="16.899999999999999" customHeight="1" x14ac:dyDescent="0.25">
      <c r="A111" s="371">
        <v>96</v>
      </c>
      <c r="B111" s="372" t="s">
        <v>5479</v>
      </c>
      <c r="C111" s="373" t="s">
        <v>3831</v>
      </c>
      <c r="D111" s="376" t="s">
        <v>3832</v>
      </c>
      <c r="E111" s="377" t="s">
        <v>3833</v>
      </c>
      <c r="F111" s="349">
        <v>85</v>
      </c>
      <c r="G111" s="349" t="s">
        <v>31</v>
      </c>
      <c r="H111" s="349"/>
      <c r="I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69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69"/>
      <c r="CZ111" s="369"/>
      <c r="DA111" s="369"/>
      <c r="DB111" s="369"/>
      <c r="DC111" s="369"/>
      <c r="DD111" s="369"/>
      <c r="DE111" s="369"/>
      <c r="DF111" s="369"/>
      <c r="DG111" s="369"/>
      <c r="DH111" s="369"/>
      <c r="DI111" s="369"/>
      <c r="DJ111" s="369"/>
      <c r="DK111" s="369"/>
      <c r="DL111" s="369"/>
      <c r="DM111" s="369"/>
      <c r="DN111" s="369"/>
      <c r="DO111" s="369"/>
      <c r="DP111" s="369"/>
      <c r="DQ111" s="369"/>
      <c r="DR111" s="369"/>
      <c r="DS111" s="369"/>
      <c r="DT111" s="369"/>
      <c r="DU111" s="369"/>
      <c r="DV111" s="369"/>
      <c r="DW111" s="369"/>
      <c r="DX111" s="369"/>
      <c r="DY111" s="369"/>
      <c r="DZ111" s="369"/>
      <c r="EA111" s="369"/>
      <c r="EB111" s="369"/>
      <c r="EC111" s="369"/>
      <c r="ED111" s="369"/>
      <c r="EE111" s="369"/>
      <c r="EF111" s="369"/>
      <c r="EG111" s="369"/>
      <c r="EH111" s="369"/>
      <c r="EI111" s="369"/>
      <c r="EJ111" s="369"/>
      <c r="EK111" s="369"/>
      <c r="EL111" s="369"/>
      <c r="EM111" s="369"/>
      <c r="EN111" s="369"/>
      <c r="EO111" s="369"/>
      <c r="EP111" s="369"/>
      <c r="EQ111" s="369"/>
      <c r="ER111" s="369"/>
      <c r="ES111" s="369"/>
      <c r="ET111" s="369"/>
      <c r="EU111" s="369"/>
      <c r="EV111" s="369"/>
      <c r="EW111" s="369"/>
      <c r="EX111" s="369"/>
      <c r="EY111" s="369"/>
      <c r="EZ111" s="369"/>
      <c r="FA111" s="369"/>
      <c r="FB111" s="369"/>
      <c r="FC111" s="369"/>
      <c r="FD111" s="369"/>
      <c r="FE111" s="369"/>
      <c r="FF111" s="369"/>
      <c r="FG111" s="369"/>
      <c r="FH111" s="369"/>
      <c r="FI111" s="369"/>
      <c r="FJ111" s="369"/>
      <c r="FK111" s="369"/>
      <c r="FL111" s="369"/>
      <c r="FM111" s="369"/>
      <c r="FN111" s="369"/>
      <c r="FO111" s="369"/>
      <c r="FP111" s="369"/>
      <c r="FQ111" s="369"/>
      <c r="FR111" s="369"/>
      <c r="FS111" s="369"/>
      <c r="FT111" s="369"/>
      <c r="FU111" s="369"/>
      <c r="FV111" s="369"/>
      <c r="FW111" s="369"/>
      <c r="FX111" s="369"/>
      <c r="FY111" s="369"/>
      <c r="FZ111" s="369"/>
      <c r="GA111" s="369"/>
      <c r="GB111" s="369"/>
      <c r="GC111" s="369"/>
      <c r="GD111" s="369"/>
      <c r="GE111" s="369"/>
      <c r="GF111" s="369"/>
      <c r="GG111" s="369"/>
      <c r="GH111" s="369"/>
      <c r="GI111" s="369"/>
      <c r="GJ111" s="369"/>
      <c r="GK111" s="369"/>
      <c r="GL111" s="369"/>
      <c r="GM111" s="369"/>
      <c r="GN111" s="369"/>
      <c r="GO111" s="369"/>
      <c r="GP111" s="369"/>
      <c r="GQ111" s="369"/>
      <c r="GR111" s="369"/>
      <c r="GS111" s="369"/>
      <c r="GT111" s="369"/>
      <c r="GU111" s="369"/>
      <c r="GV111" s="369"/>
      <c r="GW111" s="369"/>
      <c r="GX111" s="369"/>
      <c r="GY111" s="369"/>
      <c r="GZ111" s="369"/>
      <c r="HA111" s="369"/>
      <c r="HB111" s="369"/>
      <c r="HC111" s="369"/>
      <c r="HD111" s="369"/>
      <c r="HE111" s="369"/>
      <c r="HF111" s="369"/>
      <c r="HG111" s="369"/>
      <c r="HH111" s="369"/>
      <c r="HI111" s="369"/>
      <c r="HJ111" s="369"/>
    </row>
    <row r="112" spans="1:218" s="370" customFormat="1" ht="16.899999999999999" customHeight="1" x14ac:dyDescent="0.25">
      <c r="A112" s="371">
        <v>97</v>
      </c>
      <c r="B112" s="372" t="s">
        <v>5480</v>
      </c>
      <c r="C112" s="373" t="s">
        <v>3834</v>
      </c>
      <c r="D112" s="376" t="s">
        <v>103</v>
      </c>
      <c r="E112" s="377" t="s">
        <v>1991</v>
      </c>
      <c r="F112" s="349">
        <v>89</v>
      </c>
      <c r="G112" s="349" t="s">
        <v>31</v>
      </c>
      <c r="H112" s="349"/>
      <c r="I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69"/>
      <c r="BB112" s="369"/>
      <c r="BC112" s="369"/>
      <c r="BD112" s="369"/>
      <c r="BE112" s="369"/>
      <c r="BF112" s="369"/>
      <c r="BG112" s="369"/>
      <c r="BH112" s="369"/>
      <c r="BI112" s="369"/>
      <c r="BJ112" s="369"/>
      <c r="BK112" s="369"/>
      <c r="BL112" s="369"/>
      <c r="BM112" s="369"/>
      <c r="BN112" s="369"/>
      <c r="BO112" s="369"/>
      <c r="BP112" s="369"/>
      <c r="BQ112" s="369"/>
      <c r="BR112" s="369"/>
      <c r="BS112" s="369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69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69"/>
      <c r="CZ112" s="369"/>
      <c r="DA112" s="369"/>
      <c r="DB112" s="369"/>
      <c r="DC112" s="369"/>
      <c r="DD112" s="369"/>
      <c r="DE112" s="369"/>
      <c r="DF112" s="369"/>
      <c r="DG112" s="369"/>
      <c r="DH112" s="369"/>
      <c r="DI112" s="369"/>
      <c r="DJ112" s="369"/>
      <c r="DK112" s="369"/>
      <c r="DL112" s="369"/>
      <c r="DM112" s="369"/>
      <c r="DN112" s="369"/>
      <c r="DO112" s="369"/>
      <c r="DP112" s="369"/>
      <c r="DQ112" s="369"/>
      <c r="DR112" s="369"/>
      <c r="DS112" s="369"/>
      <c r="DT112" s="369"/>
      <c r="DU112" s="369"/>
      <c r="DV112" s="369"/>
      <c r="DW112" s="369"/>
      <c r="DX112" s="369"/>
      <c r="DY112" s="369"/>
      <c r="DZ112" s="369"/>
      <c r="EA112" s="369"/>
      <c r="EB112" s="369"/>
      <c r="EC112" s="369"/>
      <c r="ED112" s="369"/>
      <c r="EE112" s="369"/>
      <c r="EF112" s="369"/>
      <c r="EG112" s="369"/>
      <c r="EH112" s="369"/>
      <c r="EI112" s="369"/>
      <c r="EJ112" s="369"/>
      <c r="EK112" s="369"/>
      <c r="EL112" s="369"/>
      <c r="EM112" s="369"/>
      <c r="EN112" s="369"/>
      <c r="EO112" s="369"/>
      <c r="EP112" s="369"/>
      <c r="EQ112" s="369"/>
      <c r="ER112" s="369"/>
      <c r="ES112" s="369"/>
      <c r="ET112" s="369"/>
      <c r="EU112" s="369"/>
      <c r="EV112" s="369"/>
      <c r="EW112" s="369"/>
      <c r="EX112" s="369"/>
      <c r="EY112" s="369"/>
      <c r="EZ112" s="369"/>
      <c r="FA112" s="369"/>
      <c r="FB112" s="369"/>
      <c r="FC112" s="369"/>
      <c r="FD112" s="369"/>
      <c r="FE112" s="369"/>
      <c r="FF112" s="369"/>
      <c r="FG112" s="369"/>
      <c r="FH112" s="369"/>
      <c r="FI112" s="369"/>
      <c r="FJ112" s="369"/>
      <c r="FK112" s="369"/>
      <c r="FL112" s="369"/>
      <c r="FM112" s="369"/>
      <c r="FN112" s="369"/>
      <c r="FO112" s="369"/>
      <c r="FP112" s="369"/>
      <c r="FQ112" s="369"/>
      <c r="FR112" s="369"/>
      <c r="FS112" s="369"/>
      <c r="FT112" s="369"/>
      <c r="FU112" s="369"/>
      <c r="FV112" s="369"/>
      <c r="FW112" s="369"/>
      <c r="FX112" s="369"/>
      <c r="FY112" s="369"/>
      <c r="FZ112" s="369"/>
      <c r="GA112" s="369"/>
      <c r="GB112" s="369"/>
      <c r="GC112" s="369"/>
      <c r="GD112" s="369"/>
      <c r="GE112" s="369"/>
      <c r="GF112" s="369"/>
      <c r="GG112" s="369"/>
      <c r="GH112" s="369"/>
      <c r="GI112" s="369"/>
      <c r="GJ112" s="369"/>
      <c r="GK112" s="369"/>
      <c r="GL112" s="369"/>
      <c r="GM112" s="369"/>
      <c r="GN112" s="369"/>
      <c r="GO112" s="369"/>
      <c r="GP112" s="369"/>
      <c r="GQ112" s="369"/>
      <c r="GR112" s="369"/>
      <c r="GS112" s="369"/>
      <c r="GT112" s="369"/>
      <c r="GU112" s="369"/>
      <c r="GV112" s="369"/>
      <c r="GW112" s="369"/>
      <c r="GX112" s="369"/>
      <c r="GY112" s="369"/>
      <c r="GZ112" s="369"/>
      <c r="HA112" s="369"/>
      <c r="HB112" s="369"/>
      <c r="HC112" s="369"/>
      <c r="HD112" s="369"/>
      <c r="HE112" s="369"/>
      <c r="HF112" s="369"/>
      <c r="HG112" s="369"/>
      <c r="HH112" s="369"/>
      <c r="HI112" s="369"/>
      <c r="HJ112" s="369"/>
    </row>
    <row r="113" spans="1:218" s="370" customFormat="1" ht="16.899999999999999" customHeight="1" x14ac:dyDescent="0.25">
      <c r="A113" s="371">
        <v>98</v>
      </c>
      <c r="B113" s="372" t="s">
        <v>5481</v>
      </c>
      <c r="C113" s="373" t="s">
        <v>3835</v>
      </c>
      <c r="D113" s="376" t="s">
        <v>3836</v>
      </c>
      <c r="E113" s="377" t="s">
        <v>1991</v>
      </c>
      <c r="F113" s="349">
        <v>96</v>
      </c>
      <c r="G113" s="349" t="s">
        <v>77</v>
      </c>
      <c r="H113" s="349"/>
      <c r="I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69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69"/>
      <c r="CZ113" s="369"/>
      <c r="DA113" s="369"/>
      <c r="DB113" s="369"/>
      <c r="DC113" s="369"/>
      <c r="DD113" s="369"/>
      <c r="DE113" s="369"/>
      <c r="DF113" s="369"/>
      <c r="DG113" s="369"/>
      <c r="DH113" s="369"/>
      <c r="DI113" s="369"/>
      <c r="DJ113" s="369"/>
      <c r="DK113" s="369"/>
      <c r="DL113" s="369"/>
      <c r="DM113" s="369"/>
      <c r="DN113" s="369"/>
      <c r="DO113" s="369"/>
      <c r="DP113" s="369"/>
      <c r="DQ113" s="369"/>
      <c r="DR113" s="369"/>
      <c r="DS113" s="369"/>
      <c r="DT113" s="369"/>
      <c r="DU113" s="369"/>
      <c r="DV113" s="369"/>
      <c r="DW113" s="369"/>
      <c r="DX113" s="369"/>
      <c r="DY113" s="369"/>
      <c r="DZ113" s="369"/>
      <c r="EA113" s="369"/>
      <c r="EB113" s="369"/>
      <c r="EC113" s="369"/>
      <c r="ED113" s="369"/>
      <c r="EE113" s="369"/>
      <c r="EF113" s="369"/>
      <c r="EG113" s="369"/>
      <c r="EH113" s="369"/>
      <c r="EI113" s="369"/>
      <c r="EJ113" s="369"/>
      <c r="EK113" s="369"/>
      <c r="EL113" s="369"/>
      <c r="EM113" s="369"/>
      <c r="EN113" s="369"/>
      <c r="EO113" s="369"/>
      <c r="EP113" s="369"/>
      <c r="EQ113" s="369"/>
      <c r="ER113" s="369"/>
      <c r="ES113" s="369"/>
      <c r="ET113" s="369"/>
      <c r="EU113" s="369"/>
      <c r="EV113" s="369"/>
      <c r="EW113" s="369"/>
      <c r="EX113" s="369"/>
      <c r="EY113" s="369"/>
      <c r="EZ113" s="369"/>
      <c r="FA113" s="369"/>
      <c r="FB113" s="369"/>
      <c r="FC113" s="369"/>
      <c r="FD113" s="369"/>
      <c r="FE113" s="369"/>
      <c r="FF113" s="369"/>
      <c r="FG113" s="369"/>
      <c r="FH113" s="369"/>
      <c r="FI113" s="369"/>
      <c r="FJ113" s="369"/>
      <c r="FK113" s="369"/>
      <c r="FL113" s="369"/>
      <c r="FM113" s="369"/>
      <c r="FN113" s="369"/>
      <c r="FO113" s="369"/>
      <c r="FP113" s="369"/>
      <c r="FQ113" s="369"/>
      <c r="FR113" s="369"/>
      <c r="FS113" s="369"/>
      <c r="FT113" s="369"/>
      <c r="FU113" s="369"/>
      <c r="FV113" s="369"/>
      <c r="FW113" s="369"/>
      <c r="FX113" s="369"/>
      <c r="FY113" s="369"/>
      <c r="FZ113" s="369"/>
      <c r="GA113" s="369"/>
      <c r="GB113" s="369"/>
      <c r="GC113" s="369"/>
      <c r="GD113" s="369"/>
      <c r="GE113" s="369"/>
      <c r="GF113" s="369"/>
      <c r="GG113" s="369"/>
      <c r="GH113" s="369"/>
      <c r="GI113" s="369"/>
      <c r="GJ113" s="369"/>
      <c r="GK113" s="369"/>
      <c r="GL113" s="369"/>
      <c r="GM113" s="369"/>
      <c r="GN113" s="369"/>
      <c r="GO113" s="369"/>
      <c r="GP113" s="369"/>
      <c r="GQ113" s="369"/>
      <c r="GR113" s="369"/>
      <c r="GS113" s="369"/>
      <c r="GT113" s="369"/>
      <c r="GU113" s="369"/>
      <c r="GV113" s="369"/>
      <c r="GW113" s="369"/>
      <c r="GX113" s="369"/>
      <c r="GY113" s="369"/>
      <c r="GZ113" s="369"/>
      <c r="HA113" s="369"/>
      <c r="HB113" s="369"/>
      <c r="HC113" s="369"/>
      <c r="HD113" s="369"/>
      <c r="HE113" s="369"/>
      <c r="HF113" s="369"/>
      <c r="HG113" s="369"/>
      <c r="HH113" s="369"/>
      <c r="HI113" s="369"/>
      <c r="HJ113" s="369"/>
    </row>
    <row r="114" spans="1:218" s="370" customFormat="1" ht="16.899999999999999" customHeight="1" x14ac:dyDescent="0.25">
      <c r="A114" s="371">
        <v>99</v>
      </c>
      <c r="B114" s="372" t="s">
        <v>5482</v>
      </c>
      <c r="C114" s="373" t="s">
        <v>3837</v>
      </c>
      <c r="D114" s="376" t="s">
        <v>3838</v>
      </c>
      <c r="E114" s="377" t="s">
        <v>62</v>
      </c>
      <c r="F114" s="349">
        <v>64</v>
      </c>
      <c r="G114" s="349" t="s">
        <v>105</v>
      </c>
      <c r="H114" s="349"/>
      <c r="I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69"/>
      <c r="AZ114" s="369"/>
      <c r="BA114" s="369"/>
      <c r="BB114" s="369"/>
      <c r="BC114" s="369"/>
      <c r="BD114" s="369"/>
      <c r="BE114" s="369"/>
      <c r="BF114" s="369"/>
      <c r="BG114" s="369"/>
      <c r="BH114" s="369"/>
      <c r="BI114" s="369"/>
      <c r="BJ114" s="369"/>
      <c r="BK114" s="369"/>
      <c r="BL114" s="369"/>
      <c r="BM114" s="369"/>
      <c r="BN114" s="369"/>
      <c r="BO114" s="369"/>
      <c r="BP114" s="369"/>
      <c r="BQ114" s="369"/>
      <c r="BR114" s="369"/>
      <c r="BS114" s="369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69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69"/>
      <c r="CZ114" s="369"/>
      <c r="DA114" s="369"/>
      <c r="DB114" s="369"/>
      <c r="DC114" s="369"/>
      <c r="DD114" s="369"/>
      <c r="DE114" s="369"/>
      <c r="DF114" s="369"/>
      <c r="DG114" s="369"/>
      <c r="DH114" s="369"/>
      <c r="DI114" s="369"/>
      <c r="DJ114" s="369"/>
      <c r="DK114" s="369"/>
      <c r="DL114" s="369"/>
      <c r="DM114" s="369"/>
      <c r="DN114" s="369"/>
      <c r="DO114" s="369"/>
      <c r="DP114" s="369"/>
      <c r="DQ114" s="369"/>
      <c r="DR114" s="369"/>
      <c r="DS114" s="369"/>
      <c r="DT114" s="369"/>
      <c r="DU114" s="369"/>
      <c r="DV114" s="369"/>
      <c r="DW114" s="369"/>
      <c r="DX114" s="369"/>
      <c r="DY114" s="369"/>
      <c r="DZ114" s="369"/>
      <c r="EA114" s="369"/>
      <c r="EB114" s="369"/>
      <c r="EC114" s="369"/>
      <c r="ED114" s="369"/>
      <c r="EE114" s="369"/>
      <c r="EF114" s="369"/>
      <c r="EG114" s="369"/>
      <c r="EH114" s="369"/>
      <c r="EI114" s="369"/>
      <c r="EJ114" s="369"/>
      <c r="EK114" s="369"/>
      <c r="EL114" s="369"/>
      <c r="EM114" s="369"/>
      <c r="EN114" s="369"/>
      <c r="EO114" s="369"/>
      <c r="EP114" s="369"/>
      <c r="EQ114" s="369"/>
      <c r="ER114" s="369"/>
      <c r="ES114" s="369"/>
      <c r="ET114" s="369"/>
      <c r="EU114" s="369"/>
      <c r="EV114" s="369"/>
      <c r="EW114" s="369"/>
      <c r="EX114" s="369"/>
      <c r="EY114" s="369"/>
      <c r="EZ114" s="369"/>
      <c r="FA114" s="369"/>
      <c r="FB114" s="369"/>
      <c r="FC114" s="369"/>
      <c r="FD114" s="369"/>
      <c r="FE114" s="369"/>
      <c r="FF114" s="369"/>
      <c r="FG114" s="369"/>
      <c r="FH114" s="369"/>
      <c r="FI114" s="369"/>
      <c r="FJ114" s="369"/>
      <c r="FK114" s="369"/>
      <c r="FL114" s="369"/>
      <c r="FM114" s="369"/>
      <c r="FN114" s="369"/>
      <c r="FO114" s="369"/>
      <c r="FP114" s="369"/>
      <c r="FQ114" s="369"/>
      <c r="FR114" s="369"/>
      <c r="FS114" s="369"/>
      <c r="FT114" s="369"/>
      <c r="FU114" s="369"/>
      <c r="FV114" s="369"/>
      <c r="FW114" s="369"/>
      <c r="FX114" s="369"/>
      <c r="FY114" s="369"/>
      <c r="FZ114" s="369"/>
      <c r="GA114" s="369"/>
      <c r="GB114" s="369"/>
      <c r="GC114" s="369"/>
      <c r="GD114" s="369"/>
      <c r="GE114" s="369"/>
      <c r="GF114" s="369"/>
      <c r="GG114" s="369"/>
      <c r="GH114" s="369"/>
      <c r="GI114" s="369"/>
      <c r="GJ114" s="369"/>
      <c r="GK114" s="369"/>
      <c r="GL114" s="369"/>
      <c r="GM114" s="369"/>
      <c r="GN114" s="369"/>
      <c r="GO114" s="369"/>
      <c r="GP114" s="369"/>
      <c r="GQ114" s="369"/>
      <c r="GR114" s="369"/>
      <c r="GS114" s="369"/>
      <c r="GT114" s="369"/>
      <c r="GU114" s="369"/>
      <c r="GV114" s="369"/>
      <c r="GW114" s="369"/>
      <c r="GX114" s="369"/>
      <c r="GY114" s="369"/>
      <c r="GZ114" s="369"/>
      <c r="HA114" s="369"/>
      <c r="HB114" s="369"/>
      <c r="HC114" s="369"/>
      <c r="HD114" s="369"/>
      <c r="HE114" s="369"/>
      <c r="HF114" s="369"/>
      <c r="HG114" s="369"/>
      <c r="HH114" s="369"/>
      <c r="HI114" s="369"/>
      <c r="HJ114" s="369"/>
    </row>
    <row r="115" spans="1:218" s="370" customFormat="1" ht="16.899999999999999" customHeight="1" x14ac:dyDescent="0.25">
      <c r="A115" s="371">
        <v>100</v>
      </c>
      <c r="B115" s="372" t="s">
        <v>5483</v>
      </c>
      <c r="C115" s="373" t="s">
        <v>3839</v>
      </c>
      <c r="D115" s="376" t="s">
        <v>3840</v>
      </c>
      <c r="E115" s="377" t="s">
        <v>172</v>
      </c>
      <c r="F115" s="349">
        <v>85</v>
      </c>
      <c r="G115" s="349" t="s">
        <v>31</v>
      </c>
      <c r="H115" s="349"/>
      <c r="I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69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69"/>
      <c r="CZ115" s="369"/>
      <c r="DA115" s="369"/>
      <c r="DB115" s="369"/>
      <c r="DC115" s="369"/>
      <c r="DD115" s="369"/>
      <c r="DE115" s="369"/>
      <c r="DF115" s="369"/>
      <c r="DG115" s="369"/>
      <c r="DH115" s="369"/>
      <c r="DI115" s="369"/>
      <c r="DJ115" s="369"/>
      <c r="DK115" s="369"/>
      <c r="DL115" s="369"/>
      <c r="DM115" s="369"/>
      <c r="DN115" s="369"/>
      <c r="DO115" s="369"/>
      <c r="DP115" s="369"/>
      <c r="DQ115" s="369"/>
      <c r="DR115" s="369"/>
      <c r="DS115" s="369"/>
      <c r="DT115" s="369"/>
      <c r="DU115" s="369"/>
      <c r="DV115" s="369"/>
      <c r="DW115" s="369"/>
      <c r="DX115" s="369"/>
      <c r="DY115" s="369"/>
      <c r="DZ115" s="369"/>
      <c r="EA115" s="369"/>
      <c r="EB115" s="369"/>
      <c r="EC115" s="369"/>
      <c r="ED115" s="369"/>
      <c r="EE115" s="369"/>
      <c r="EF115" s="369"/>
      <c r="EG115" s="369"/>
      <c r="EH115" s="369"/>
      <c r="EI115" s="369"/>
      <c r="EJ115" s="369"/>
      <c r="EK115" s="369"/>
      <c r="EL115" s="369"/>
      <c r="EM115" s="369"/>
      <c r="EN115" s="369"/>
      <c r="EO115" s="369"/>
      <c r="EP115" s="369"/>
      <c r="EQ115" s="369"/>
      <c r="ER115" s="369"/>
      <c r="ES115" s="369"/>
      <c r="ET115" s="369"/>
      <c r="EU115" s="369"/>
      <c r="EV115" s="369"/>
      <c r="EW115" s="369"/>
      <c r="EX115" s="369"/>
      <c r="EY115" s="369"/>
      <c r="EZ115" s="369"/>
      <c r="FA115" s="369"/>
      <c r="FB115" s="369"/>
      <c r="FC115" s="369"/>
      <c r="FD115" s="369"/>
      <c r="FE115" s="369"/>
      <c r="FF115" s="369"/>
      <c r="FG115" s="369"/>
      <c r="FH115" s="369"/>
      <c r="FI115" s="369"/>
      <c r="FJ115" s="369"/>
      <c r="FK115" s="369"/>
      <c r="FL115" s="369"/>
      <c r="FM115" s="369"/>
      <c r="FN115" s="369"/>
      <c r="FO115" s="369"/>
      <c r="FP115" s="369"/>
      <c r="FQ115" s="369"/>
      <c r="FR115" s="369"/>
      <c r="FS115" s="369"/>
      <c r="FT115" s="369"/>
      <c r="FU115" s="369"/>
      <c r="FV115" s="369"/>
      <c r="FW115" s="369"/>
      <c r="FX115" s="369"/>
      <c r="FY115" s="369"/>
      <c r="FZ115" s="369"/>
      <c r="GA115" s="369"/>
      <c r="GB115" s="369"/>
      <c r="GC115" s="369"/>
      <c r="GD115" s="369"/>
      <c r="GE115" s="369"/>
      <c r="GF115" s="369"/>
      <c r="GG115" s="369"/>
      <c r="GH115" s="369"/>
      <c r="GI115" s="369"/>
      <c r="GJ115" s="369"/>
      <c r="GK115" s="369"/>
      <c r="GL115" s="369"/>
      <c r="GM115" s="369"/>
      <c r="GN115" s="369"/>
      <c r="GO115" s="369"/>
      <c r="GP115" s="369"/>
      <c r="GQ115" s="369"/>
      <c r="GR115" s="369"/>
      <c r="GS115" s="369"/>
      <c r="GT115" s="369"/>
      <c r="GU115" s="369"/>
      <c r="GV115" s="369"/>
      <c r="GW115" s="369"/>
      <c r="GX115" s="369"/>
      <c r="GY115" s="369"/>
      <c r="GZ115" s="369"/>
      <c r="HA115" s="369"/>
      <c r="HB115" s="369"/>
      <c r="HC115" s="369"/>
      <c r="HD115" s="369"/>
      <c r="HE115" s="369"/>
      <c r="HF115" s="369"/>
      <c r="HG115" s="369"/>
      <c r="HH115" s="369"/>
      <c r="HI115" s="369"/>
      <c r="HJ115" s="369"/>
    </row>
    <row r="116" spans="1:218" s="370" customFormat="1" ht="16.899999999999999" customHeight="1" x14ac:dyDescent="0.25">
      <c r="A116" s="371">
        <v>101</v>
      </c>
      <c r="B116" s="372" t="s">
        <v>5484</v>
      </c>
      <c r="C116" s="373" t="s">
        <v>3841</v>
      </c>
      <c r="D116" s="376" t="s">
        <v>3842</v>
      </c>
      <c r="E116" s="377" t="s">
        <v>2672</v>
      </c>
      <c r="F116" s="349">
        <v>81</v>
      </c>
      <c r="G116" s="349" t="s">
        <v>31</v>
      </c>
      <c r="H116" s="349"/>
      <c r="I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69"/>
      <c r="AU116" s="369"/>
      <c r="AV116" s="369"/>
      <c r="AW116" s="369"/>
      <c r="AX116" s="369"/>
      <c r="AY116" s="369"/>
      <c r="AZ116" s="369"/>
      <c r="BA116" s="369"/>
      <c r="BB116" s="369"/>
      <c r="BC116" s="369"/>
      <c r="BD116" s="369"/>
      <c r="BE116" s="369"/>
      <c r="BF116" s="369"/>
      <c r="BG116" s="369"/>
      <c r="BH116" s="369"/>
      <c r="BI116" s="369"/>
      <c r="BJ116" s="369"/>
      <c r="BK116" s="369"/>
      <c r="BL116" s="369"/>
      <c r="BM116" s="369"/>
      <c r="BN116" s="369"/>
      <c r="BO116" s="369"/>
      <c r="BP116" s="369"/>
      <c r="BQ116" s="369"/>
      <c r="BR116" s="369"/>
      <c r="BS116" s="369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69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69"/>
      <c r="CZ116" s="369"/>
      <c r="DA116" s="369"/>
      <c r="DB116" s="369"/>
      <c r="DC116" s="369"/>
      <c r="DD116" s="369"/>
      <c r="DE116" s="369"/>
      <c r="DF116" s="369"/>
      <c r="DG116" s="369"/>
      <c r="DH116" s="369"/>
      <c r="DI116" s="369"/>
      <c r="DJ116" s="369"/>
      <c r="DK116" s="369"/>
      <c r="DL116" s="369"/>
      <c r="DM116" s="369"/>
      <c r="DN116" s="369"/>
      <c r="DO116" s="369"/>
      <c r="DP116" s="369"/>
      <c r="DQ116" s="369"/>
      <c r="DR116" s="369"/>
      <c r="DS116" s="369"/>
      <c r="DT116" s="369"/>
      <c r="DU116" s="369"/>
      <c r="DV116" s="369"/>
      <c r="DW116" s="369"/>
      <c r="DX116" s="369"/>
      <c r="DY116" s="369"/>
      <c r="DZ116" s="369"/>
      <c r="EA116" s="369"/>
      <c r="EB116" s="369"/>
      <c r="EC116" s="369"/>
      <c r="ED116" s="369"/>
      <c r="EE116" s="369"/>
      <c r="EF116" s="369"/>
      <c r="EG116" s="369"/>
      <c r="EH116" s="369"/>
      <c r="EI116" s="369"/>
      <c r="EJ116" s="369"/>
      <c r="EK116" s="369"/>
      <c r="EL116" s="369"/>
      <c r="EM116" s="369"/>
      <c r="EN116" s="369"/>
      <c r="EO116" s="369"/>
      <c r="EP116" s="369"/>
      <c r="EQ116" s="369"/>
      <c r="ER116" s="369"/>
      <c r="ES116" s="369"/>
      <c r="ET116" s="369"/>
      <c r="EU116" s="369"/>
      <c r="EV116" s="369"/>
      <c r="EW116" s="369"/>
      <c r="EX116" s="369"/>
      <c r="EY116" s="369"/>
      <c r="EZ116" s="369"/>
      <c r="FA116" s="369"/>
      <c r="FB116" s="369"/>
      <c r="FC116" s="369"/>
      <c r="FD116" s="369"/>
      <c r="FE116" s="369"/>
      <c r="FF116" s="369"/>
      <c r="FG116" s="369"/>
      <c r="FH116" s="369"/>
      <c r="FI116" s="369"/>
      <c r="FJ116" s="369"/>
      <c r="FK116" s="369"/>
      <c r="FL116" s="369"/>
      <c r="FM116" s="369"/>
      <c r="FN116" s="369"/>
      <c r="FO116" s="369"/>
      <c r="FP116" s="369"/>
      <c r="FQ116" s="369"/>
      <c r="FR116" s="369"/>
      <c r="FS116" s="369"/>
      <c r="FT116" s="369"/>
      <c r="FU116" s="369"/>
      <c r="FV116" s="369"/>
      <c r="FW116" s="369"/>
      <c r="FX116" s="369"/>
      <c r="FY116" s="369"/>
      <c r="FZ116" s="369"/>
      <c r="GA116" s="369"/>
      <c r="GB116" s="369"/>
      <c r="GC116" s="369"/>
      <c r="GD116" s="369"/>
      <c r="GE116" s="369"/>
      <c r="GF116" s="369"/>
      <c r="GG116" s="369"/>
      <c r="GH116" s="369"/>
      <c r="GI116" s="369"/>
      <c r="GJ116" s="369"/>
      <c r="GK116" s="369"/>
      <c r="GL116" s="369"/>
      <c r="GM116" s="369"/>
      <c r="GN116" s="369"/>
      <c r="GO116" s="369"/>
      <c r="GP116" s="369"/>
      <c r="GQ116" s="369"/>
      <c r="GR116" s="369"/>
      <c r="GS116" s="369"/>
      <c r="GT116" s="369"/>
      <c r="GU116" s="369"/>
      <c r="GV116" s="369"/>
      <c r="GW116" s="369"/>
      <c r="GX116" s="369"/>
      <c r="GY116" s="369"/>
      <c r="GZ116" s="369"/>
      <c r="HA116" s="369"/>
      <c r="HB116" s="369"/>
      <c r="HC116" s="369"/>
      <c r="HD116" s="369"/>
      <c r="HE116" s="369"/>
      <c r="HF116" s="369"/>
      <c r="HG116" s="369"/>
      <c r="HH116" s="369"/>
      <c r="HI116" s="369"/>
      <c r="HJ116" s="369"/>
    </row>
    <row r="117" spans="1:218" s="370" customFormat="1" ht="16.899999999999999" customHeight="1" x14ac:dyDescent="0.25">
      <c r="A117" s="371">
        <v>102</v>
      </c>
      <c r="B117" s="372" t="s">
        <v>5485</v>
      </c>
      <c r="C117" s="373" t="s">
        <v>3843</v>
      </c>
      <c r="D117" s="376" t="s">
        <v>221</v>
      </c>
      <c r="E117" s="377" t="s">
        <v>64</v>
      </c>
      <c r="F117" s="349">
        <v>97</v>
      </c>
      <c r="G117" s="349" t="s">
        <v>77</v>
      </c>
      <c r="H117" s="349"/>
      <c r="I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69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69"/>
      <c r="CZ117" s="369"/>
      <c r="DA117" s="369"/>
      <c r="DB117" s="369"/>
      <c r="DC117" s="369"/>
      <c r="DD117" s="369"/>
      <c r="DE117" s="369"/>
      <c r="DF117" s="369"/>
      <c r="DG117" s="369"/>
      <c r="DH117" s="369"/>
      <c r="DI117" s="369"/>
      <c r="DJ117" s="369"/>
      <c r="DK117" s="369"/>
      <c r="DL117" s="369"/>
      <c r="DM117" s="369"/>
      <c r="DN117" s="369"/>
      <c r="DO117" s="369"/>
      <c r="DP117" s="369"/>
      <c r="DQ117" s="369"/>
      <c r="DR117" s="369"/>
      <c r="DS117" s="369"/>
      <c r="DT117" s="369"/>
      <c r="DU117" s="369"/>
      <c r="DV117" s="369"/>
      <c r="DW117" s="369"/>
      <c r="DX117" s="369"/>
      <c r="DY117" s="369"/>
      <c r="DZ117" s="369"/>
      <c r="EA117" s="369"/>
      <c r="EB117" s="369"/>
      <c r="EC117" s="369"/>
      <c r="ED117" s="369"/>
      <c r="EE117" s="369"/>
      <c r="EF117" s="369"/>
      <c r="EG117" s="369"/>
      <c r="EH117" s="369"/>
      <c r="EI117" s="369"/>
      <c r="EJ117" s="369"/>
      <c r="EK117" s="369"/>
      <c r="EL117" s="369"/>
      <c r="EM117" s="369"/>
      <c r="EN117" s="369"/>
      <c r="EO117" s="369"/>
      <c r="EP117" s="369"/>
      <c r="EQ117" s="369"/>
      <c r="ER117" s="369"/>
      <c r="ES117" s="369"/>
      <c r="ET117" s="369"/>
      <c r="EU117" s="369"/>
      <c r="EV117" s="369"/>
      <c r="EW117" s="369"/>
      <c r="EX117" s="369"/>
      <c r="EY117" s="369"/>
      <c r="EZ117" s="369"/>
      <c r="FA117" s="369"/>
      <c r="FB117" s="369"/>
      <c r="FC117" s="369"/>
      <c r="FD117" s="369"/>
      <c r="FE117" s="369"/>
      <c r="FF117" s="369"/>
      <c r="FG117" s="369"/>
      <c r="FH117" s="369"/>
      <c r="FI117" s="369"/>
      <c r="FJ117" s="369"/>
      <c r="FK117" s="369"/>
      <c r="FL117" s="369"/>
      <c r="FM117" s="369"/>
      <c r="FN117" s="369"/>
      <c r="FO117" s="369"/>
      <c r="FP117" s="369"/>
      <c r="FQ117" s="369"/>
      <c r="FR117" s="369"/>
      <c r="FS117" s="369"/>
      <c r="FT117" s="369"/>
      <c r="FU117" s="369"/>
      <c r="FV117" s="369"/>
      <c r="FW117" s="369"/>
      <c r="FX117" s="369"/>
      <c r="FY117" s="369"/>
      <c r="FZ117" s="369"/>
      <c r="GA117" s="369"/>
      <c r="GB117" s="369"/>
      <c r="GC117" s="369"/>
      <c r="GD117" s="369"/>
      <c r="GE117" s="369"/>
      <c r="GF117" s="369"/>
      <c r="GG117" s="369"/>
      <c r="GH117" s="369"/>
      <c r="GI117" s="369"/>
      <c r="GJ117" s="369"/>
      <c r="GK117" s="369"/>
      <c r="GL117" s="369"/>
      <c r="GM117" s="369"/>
      <c r="GN117" s="369"/>
      <c r="GO117" s="369"/>
      <c r="GP117" s="369"/>
      <c r="GQ117" s="369"/>
      <c r="GR117" s="369"/>
      <c r="GS117" s="369"/>
      <c r="GT117" s="369"/>
      <c r="GU117" s="369"/>
      <c r="GV117" s="369"/>
      <c r="GW117" s="369"/>
      <c r="GX117" s="369"/>
      <c r="GY117" s="369"/>
      <c r="GZ117" s="369"/>
      <c r="HA117" s="369"/>
      <c r="HB117" s="369"/>
      <c r="HC117" s="369"/>
      <c r="HD117" s="369"/>
      <c r="HE117" s="369"/>
      <c r="HF117" s="369"/>
      <c r="HG117" s="369"/>
      <c r="HH117" s="369"/>
      <c r="HI117" s="369"/>
      <c r="HJ117" s="369"/>
    </row>
    <row r="118" spans="1:218" s="370" customFormat="1" ht="16.899999999999999" customHeight="1" x14ac:dyDescent="0.25">
      <c r="A118" s="371">
        <v>103</v>
      </c>
      <c r="B118" s="372" t="s">
        <v>5486</v>
      </c>
      <c r="C118" s="373" t="s">
        <v>3844</v>
      </c>
      <c r="D118" s="376" t="s">
        <v>264</v>
      </c>
      <c r="E118" s="377" t="s">
        <v>137</v>
      </c>
      <c r="F118" s="349">
        <v>88</v>
      </c>
      <c r="G118" s="349" t="s">
        <v>31</v>
      </c>
      <c r="H118" s="349"/>
      <c r="I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69"/>
      <c r="BB118" s="369"/>
      <c r="BC118" s="369"/>
      <c r="BD118" s="369"/>
      <c r="BE118" s="369"/>
      <c r="BF118" s="369"/>
      <c r="BG118" s="369"/>
      <c r="BH118" s="369"/>
      <c r="BI118" s="369"/>
      <c r="BJ118" s="369"/>
      <c r="BK118" s="369"/>
      <c r="BL118" s="369"/>
      <c r="BM118" s="369"/>
      <c r="BN118" s="369"/>
      <c r="BO118" s="369"/>
      <c r="BP118" s="369"/>
      <c r="BQ118" s="369"/>
      <c r="BR118" s="369"/>
      <c r="BS118" s="369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69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69"/>
      <c r="CZ118" s="369"/>
      <c r="DA118" s="369"/>
      <c r="DB118" s="369"/>
      <c r="DC118" s="369"/>
      <c r="DD118" s="369"/>
      <c r="DE118" s="369"/>
      <c r="DF118" s="369"/>
      <c r="DG118" s="369"/>
      <c r="DH118" s="369"/>
      <c r="DI118" s="369"/>
      <c r="DJ118" s="369"/>
      <c r="DK118" s="369"/>
      <c r="DL118" s="369"/>
      <c r="DM118" s="369"/>
      <c r="DN118" s="369"/>
      <c r="DO118" s="369"/>
      <c r="DP118" s="369"/>
      <c r="DQ118" s="369"/>
      <c r="DR118" s="369"/>
      <c r="DS118" s="369"/>
      <c r="DT118" s="369"/>
      <c r="DU118" s="369"/>
      <c r="DV118" s="369"/>
      <c r="DW118" s="369"/>
      <c r="DX118" s="369"/>
      <c r="DY118" s="369"/>
      <c r="DZ118" s="369"/>
      <c r="EA118" s="369"/>
      <c r="EB118" s="369"/>
      <c r="EC118" s="369"/>
      <c r="ED118" s="369"/>
      <c r="EE118" s="369"/>
      <c r="EF118" s="369"/>
      <c r="EG118" s="369"/>
      <c r="EH118" s="369"/>
      <c r="EI118" s="369"/>
      <c r="EJ118" s="369"/>
      <c r="EK118" s="369"/>
      <c r="EL118" s="369"/>
      <c r="EM118" s="369"/>
      <c r="EN118" s="369"/>
      <c r="EO118" s="369"/>
      <c r="EP118" s="369"/>
      <c r="EQ118" s="369"/>
      <c r="ER118" s="369"/>
      <c r="ES118" s="369"/>
      <c r="ET118" s="369"/>
      <c r="EU118" s="369"/>
      <c r="EV118" s="369"/>
      <c r="EW118" s="369"/>
      <c r="EX118" s="369"/>
      <c r="EY118" s="369"/>
      <c r="EZ118" s="369"/>
      <c r="FA118" s="369"/>
      <c r="FB118" s="369"/>
      <c r="FC118" s="369"/>
      <c r="FD118" s="369"/>
      <c r="FE118" s="369"/>
      <c r="FF118" s="369"/>
      <c r="FG118" s="369"/>
      <c r="FH118" s="369"/>
      <c r="FI118" s="369"/>
      <c r="FJ118" s="369"/>
      <c r="FK118" s="369"/>
      <c r="FL118" s="369"/>
      <c r="FM118" s="369"/>
      <c r="FN118" s="369"/>
      <c r="FO118" s="369"/>
      <c r="FP118" s="369"/>
      <c r="FQ118" s="369"/>
      <c r="FR118" s="369"/>
      <c r="FS118" s="369"/>
      <c r="FT118" s="369"/>
      <c r="FU118" s="369"/>
      <c r="FV118" s="369"/>
      <c r="FW118" s="369"/>
      <c r="FX118" s="369"/>
      <c r="FY118" s="369"/>
      <c r="FZ118" s="369"/>
      <c r="GA118" s="369"/>
      <c r="GB118" s="369"/>
      <c r="GC118" s="369"/>
      <c r="GD118" s="369"/>
      <c r="GE118" s="369"/>
      <c r="GF118" s="369"/>
      <c r="GG118" s="369"/>
      <c r="GH118" s="369"/>
      <c r="GI118" s="369"/>
      <c r="GJ118" s="369"/>
      <c r="GK118" s="369"/>
      <c r="GL118" s="369"/>
      <c r="GM118" s="369"/>
      <c r="GN118" s="369"/>
      <c r="GO118" s="369"/>
      <c r="GP118" s="369"/>
      <c r="GQ118" s="369"/>
      <c r="GR118" s="369"/>
      <c r="GS118" s="369"/>
      <c r="GT118" s="369"/>
      <c r="GU118" s="369"/>
      <c r="GV118" s="369"/>
      <c r="GW118" s="369"/>
      <c r="GX118" s="369"/>
      <c r="GY118" s="369"/>
      <c r="GZ118" s="369"/>
      <c r="HA118" s="369"/>
      <c r="HB118" s="369"/>
      <c r="HC118" s="369"/>
      <c r="HD118" s="369"/>
      <c r="HE118" s="369"/>
      <c r="HF118" s="369"/>
      <c r="HG118" s="369"/>
      <c r="HH118" s="369"/>
      <c r="HI118" s="369"/>
      <c r="HJ118" s="369"/>
    </row>
    <row r="119" spans="1:218" s="370" customFormat="1" ht="16.899999999999999" customHeight="1" x14ac:dyDescent="0.25">
      <c r="A119" s="371">
        <v>104</v>
      </c>
      <c r="B119" s="372" t="s">
        <v>5487</v>
      </c>
      <c r="C119" s="373" t="s">
        <v>3845</v>
      </c>
      <c r="D119" s="376" t="s">
        <v>3846</v>
      </c>
      <c r="E119" s="377" t="s">
        <v>94</v>
      </c>
      <c r="F119" s="349">
        <v>70</v>
      </c>
      <c r="G119" s="349" t="s">
        <v>72</v>
      </c>
      <c r="H119" s="349"/>
      <c r="I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69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69"/>
      <c r="CZ119" s="369"/>
      <c r="DA119" s="369"/>
      <c r="DB119" s="369"/>
      <c r="DC119" s="369"/>
      <c r="DD119" s="369"/>
      <c r="DE119" s="369"/>
      <c r="DF119" s="369"/>
      <c r="DG119" s="369"/>
      <c r="DH119" s="369"/>
      <c r="DI119" s="369"/>
      <c r="DJ119" s="369"/>
      <c r="DK119" s="369"/>
      <c r="DL119" s="369"/>
      <c r="DM119" s="369"/>
      <c r="DN119" s="369"/>
      <c r="DO119" s="369"/>
      <c r="DP119" s="369"/>
      <c r="DQ119" s="369"/>
      <c r="DR119" s="369"/>
      <c r="DS119" s="369"/>
      <c r="DT119" s="369"/>
      <c r="DU119" s="369"/>
      <c r="DV119" s="369"/>
      <c r="DW119" s="369"/>
      <c r="DX119" s="369"/>
      <c r="DY119" s="369"/>
      <c r="DZ119" s="369"/>
      <c r="EA119" s="369"/>
      <c r="EB119" s="369"/>
      <c r="EC119" s="369"/>
      <c r="ED119" s="369"/>
      <c r="EE119" s="369"/>
      <c r="EF119" s="369"/>
      <c r="EG119" s="369"/>
      <c r="EH119" s="369"/>
      <c r="EI119" s="369"/>
      <c r="EJ119" s="369"/>
      <c r="EK119" s="369"/>
      <c r="EL119" s="369"/>
      <c r="EM119" s="369"/>
      <c r="EN119" s="369"/>
      <c r="EO119" s="369"/>
      <c r="EP119" s="369"/>
      <c r="EQ119" s="369"/>
      <c r="ER119" s="369"/>
      <c r="ES119" s="369"/>
      <c r="ET119" s="369"/>
      <c r="EU119" s="369"/>
      <c r="EV119" s="369"/>
      <c r="EW119" s="369"/>
      <c r="EX119" s="369"/>
      <c r="EY119" s="369"/>
      <c r="EZ119" s="369"/>
      <c r="FA119" s="369"/>
      <c r="FB119" s="369"/>
      <c r="FC119" s="369"/>
      <c r="FD119" s="369"/>
      <c r="FE119" s="369"/>
      <c r="FF119" s="369"/>
      <c r="FG119" s="369"/>
      <c r="FH119" s="369"/>
      <c r="FI119" s="369"/>
      <c r="FJ119" s="369"/>
      <c r="FK119" s="369"/>
      <c r="FL119" s="369"/>
      <c r="FM119" s="369"/>
      <c r="FN119" s="369"/>
      <c r="FO119" s="369"/>
      <c r="FP119" s="369"/>
      <c r="FQ119" s="369"/>
      <c r="FR119" s="369"/>
      <c r="FS119" s="369"/>
      <c r="FT119" s="369"/>
      <c r="FU119" s="369"/>
      <c r="FV119" s="369"/>
      <c r="FW119" s="369"/>
      <c r="FX119" s="369"/>
      <c r="FY119" s="369"/>
      <c r="FZ119" s="369"/>
      <c r="GA119" s="369"/>
      <c r="GB119" s="369"/>
      <c r="GC119" s="369"/>
      <c r="GD119" s="369"/>
      <c r="GE119" s="369"/>
      <c r="GF119" s="369"/>
      <c r="GG119" s="369"/>
      <c r="GH119" s="369"/>
      <c r="GI119" s="369"/>
      <c r="GJ119" s="369"/>
      <c r="GK119" s="369"/>
      <c r="GL119" s="369"/>
      <c r="GM119" s="369"/>
      <c r="GN119" s="369"/>
      <c r="GO119" s="369"/>
      <c r="GP119" s="369"/>
      <c r="GQ119" s="369"/>
      <c r="GR119" s="369"/>
      <c r="GS119" s="369"/>
      <c r="GT119" s="369"/>
      <c r="GU119" s="369"/>
      <c r="GV119" s="369"/>
      <c r="GW119" s="369"/>
      <c r="GX119" s="369"/>
      <c r="GY119" s="369"/>
      <c r="GZ119" s="369"/>
      <c r="HA119" s="369"/>
      <c r="HB119" s="369"/>
      <c r="HC119" s="369"/>
      <c r="HD119" s="369"/>
      <c r="HE119" s="369"/>
      <c r="HF119" s="369"/>
      <c r="HG119" s="369"/>
      <c r="HH119" s="369"/>
      <c r="HI119" s="369"/>
      <c r="HJ119" s="369"/>
    </row>
    <row r="120" spans="1:218" s="370" customFormat="1" ht="16.899999999999999" customHeight="1" x14ac:dyDescent="0.25">
      <c r="A120" s="371">
        <v>105</v>
      </c>
      <c r="B120" s="372" t="s">
        <v>5488</v>
      </c>
      <c r="C120" s="373" t="s">
        <v>3847</v>
      </c>
      <c r="D120" s="376" t="s">
        <v>3848</v>
      </c>
      <c r="E120" s="377" t="s">
        <v>12</v>
      </c>
      <c r="F120" s="349">
        <v>91</v>
      </c>
      <c r="G120" s="349" t="s">
        <v>77</v>
      </c>
      <c r="H120" s="349"/>
      <c r="I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369"/>
      <c r="AW120" s="369"/>
      <c r="AX120" s="369"/>
      <c r="AY120" s="369"/>
      <c r="AZ120" s="369"/>
      <c r="BA120" s="369"/>
      <c r="BB120" s="369"/>
      <c r="BC120" s="369"/>
      <c r="BD120" s="369"/>
      <c r="BE120" s="369"/>
      <c r="BF120" s="369"/>
      <c r="BG120" s="369"/>
      <c r="BH120" s="369"/>
      <c r="BI120" s="369"/>
      <c r="BJ120" s="369"/>
      <c r="BK120" s="369"/>
      <c r="BL120" s="369"/>
      <c r="BM120" s="369"/>
      <c r="BN120" s="369"/>
      <c r="BO120" s="369"/>
      <c r="BP120" s="369"/>
      <c r="BQ120" s="369"/>
      <c r="BR120" s="369"/>
      <c r="BS120" s="369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69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69"/>
      <c r="CZ120" s="369"/>
      <c r="DA120" s="369"/>
      <c r="DB120" s="369"/>
      <c r="DC120" s="369"/>
      <c r="DD120" s="369"/>
      <c r="DE120" s="369"/>
      <c r="DF120" s="369"/>
      <c r="DG120" s="369"/>
      <c r="DH120" s="369"/>
      <c r="DI120" s="369"/>
      <c r="DJ120" s="369"/>
      <c r="DK120" s="369"/>
      <c r="DL120" s="369"/>
      <c r="DM120" s="369"/>
      <c r="DN120" s="369"/>
      <c r="DO120" s="369"/>
      <c r="DP120" s="369"/>
      <c r="DQ120" s="369"/>
      <c r="DR120" s="369"/>
      <c r="DS120" s="369"/>
      <c r="DT120" s="369"/>
      <c r="DU120" s="369"/>
      <c r="DV120" s="369"/>
      <c r="DW120" s="369"/>
      <c r="DX120" s="369"/>
      <c r="DY120" s="369"/>
      <c r="DZ120" s="369"/>
      <c r="EA120" s="369"/>
      <c r="EB120" s="369"/>
      <c r="EC120" s="369"/>
      <c r="ED120" s="369"/>
      <c r="EE120" s="369"/>
      <c r="EF120" s="369"/>
      <c r="EG120" s="369"/>
      <c r="EH120" s="369"/>
      <c r="EI120" s="369"/>
      <c r="EJ120" s="369"/>
      <c r="EK120" s="369"/>
      <c r="EL120" s="369"/>
      <c r="EM120" s="369"/>
      <c r="EN120" s="369"/>
      <c r="EO120" s="369"/>
      <c r="EP120" s="369"/>
      <c r="EQ120" s="369"/>
      <c r="ER120" s="369"/>
      <c r="ES120" s="369"/>
      <c r="ET120" s="369"/>
      <c r="EU120" s="369"/>
      <c r="EV120" s="369"/>
      <c r="EW120" s="369"/>
      <c r="EX120" s="369"/>
      <c r="EY120" s="369"/>
      <c r="EZ120" s="369"/>
      <c r="FA120" s="369"/>
      <c r="FB120" s="369"/>
      <c r="FC120" s="369"/>
      <c r="FD120" s="369"/>
      <c r="FE120" s="369"/>
      <c r="FF120" s="369"/>
      <c r="FG120" s="369"/>
      <c r="FH120" s="369"/>
      <c r="FI120" s="369"/>
      <c r="FJ120" s="369"/>
      <c r="FK120" s="369"/>
      <c r="FL120" s="369"/>
      <c r="FM120" s="369"/>
      <c r="FN120" s="369"/>
      <c r="FO120" s="369"/>
      <c r="FP120" s="369"/>
      <c r="FQ120" s="369"/>
      <c r="FR120" s="369"/>
      <c r="FS120" s="369"/>
      <c r="FT120" s="369"/>
      <c r="FU120" s="369"/>
      <c r="FV120" s="369"/>
      <c r="FW120" s="369"/>
      <c r="FX120" s="369"/>
      <c r="FY120" s="369"/>
      <c r="FZ120" s="369"/>
      <c r="GA120" s="369"/>
      <c r="GB120" s="369"/>
      <c r="GC120" s="369"/>
      <c r="GD120" s="369"/>
      <c r="GE120" s="369"/>
      <c r="GF120" s="369"/>
      <c r="GG120" s="369"/>
      <c r="GH120" s="369"/>
      <c r="GI120" s="369"/>
      <c r="GJ120" s="369"/>
      <c r="GK120" s="369"/>
      <c r="GL120" s="369"/>
      <c r="GM120" s="369"/>
      <c r="GN120" s="369"/>
      <c r="GO120" s="369"/>
      <c r="GP120" s="369"/>
      <c r="GQ120" s="369"/>
      <c r="GR120" s="369"/>
      <c r="GS120" s="369"/>
      <c r="GT120" s="369"/>
      <c r="GU120" s="369"/>
      <c r="GV120" s="369"/>
      <c r="GW120" s="369"/>
      <c r="GX120" s="369"/>
      <c r="GY120" s="369"/>
      <c r="GZ120" s="369"/>
      <c r="HA120" s="369"/>
      <c r="HB120" s="369"/>
      <c r="HC120" s="369"/>
      <c r="HD120" s="369"/>
      <c r="HE120" s="369"/>
      <c r="HF120" s="369"/>
      <c r="HG120" s="369"/>
      <c r="HH120" s="369"/>
      <c r="HI120" s="369"/>
      <c r="HJ120" s="369"/>
    </row>
    <row r="121" spans="1:218" s="370" customFormat="1" ht="16.899999999999999" customHeight="1" x14ac:dyDescent="0.25">
      <c r="A121" s="371">
        <v>106</v>
      </c>
      <c r="B121" s="372" t="s">
        <v>5489</v>
      </c>
      <c r="C121" s="373" t="s">
        <v>3849</v>
      </c>
      <c r="D121" s="376" t="s">
        <v>3850</v>
      </c>
      <c r="E121" s="377" t="s">
        <v>393</v>
      </c>
      <c r="F121" s="349">
        <v>76</v>
      </c>
      <c r="G121" s="349" t="s">
        <v>72</v>
      </c>
      <c r="H121" s="349"/>
      <c r="I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69"/>
      <c r="AU121" s="369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69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69"/>
      <c r="CZ121" s="369"/>
      <c r="DA121" s="369"/>
      <c r="DB121" s="369"/>
      <c r="DC121" s="369"/>
      <c r="DD121" s="369"/>
      <c r="DE121" s="369"/>
      <c r="DF121" s="369"/>
      <c r="DG121" s="369"/>
      <c r="DH121" s="369"/>
      <c r="DI121" s="369"/>
      <c r="DJ121" s="369"/>
      <c r="DK121" s="369"/>
      <c r="DL121" s="369"/>
      <c r="DM121" s="369"/>
      <c r="DN121" s="369"/>
      <c r="DO121" s="369"/>
      <c r="DP121" s="369"/>
      <c r="DQ121" s="369"/>
      <c r="DR121" s="369"/>
      <c r="DS121" s="369"/>
      <c r="DT121" s="369"/>
      <c r="DU121" s="369"/>
      <c r="DV121" s="369"/>
      <c r="DW121" s="369"/>
      <c r="DX121" s="369"/>
      <c r="DY121" s="369"/>
      <c r="DZ121" s="369"/>
      <c r="EA121" s="369"/>
      <c r="EB121" s="369"/>
      <c r="EC121" s="369"/>
      <c r="ED121" s="369"/>
      <c r="EE121" s="369"/>
      <c r="EF121" s="369"/>
      <c r="EG121" s="369"/>
      <c r="EH121" s="369"/>
      <c r="EI121" s="369"/>
      <c r="EJ121" s="369"/>
      <c r="EK121" s="369"/>
      <c r="EL121" s="369"/>
      <c r="EM121" s="369"/>
      <c r="EN121" s="369"/>
      <c r="EO121" s="369"/>
      <c r="EP121" s="369"/>
      <c r="EQ121" s="369"/>
      <c r="ER121" s="369"/>
      <c r="ES121" s="369"/>
      <c r="ET121" s="369"/>
      <c r="EU121" s="369"/>
      <c r="EV121" s="369"/>
      <c r="EW121" s="369"/>
      <c r="EX121" s="369"/>
      <c r="EY121" s="369"/>
      <c r="EZ121" s="369"/>
      <c r="FA121" s="369"/>
      <c r="FB121" s="369"/>
      <c r="FC121" s="369"/>
      <c r="FD121" s="369"/>
      <c r="FE121" s="369"/>
      <c r="FF121" s="369"/>
      <c r="FG121" s="369"/>
      <c r="FH121" s="369"/>
      <c r="FI121" s="369"/>
      <c r="FJ121" s="369"/>
      <c r="FK121" s="369"/>
      <c r="FL121" s="369"/>
      <c r="FM121" s="369"/>
      <c r="FN121" s="369"/>
      <c r="FO121" s="369"/>
      <c r="FP121" s="369"/>
      <c r="FQ121" s="369"/>
      <c r="FR121" s="369"/>
      <c r="FS121" s="369"/>
      <c r="FT121" s="369"/>
      <c r="FU121" s="369"/>
      <c r="FV121" s="369"/>
      <c r="FW121" s="369"/>
      <c r="FX121" s="369"/>
      <c r="FY121" s="369"/>
      <c r="FZ121" s="369"/>
      <c r="GA121" s="369"/>
      <c r="GB121" s="369"/>
      <c r="GC121" s="369"/>
      <c r="GD121" s="369"/>
      <c r="GE121" s="369"/>
      <c r="GF121" s="369"/>
      <c r="GG121" s="369"/>
      <c r="GH121" s="369"/>
      <c r="GI121" s="369"/>
      <c r="GJ121" s="369"/>
      <c r="GK121" s="369"/>
      <c r="GL121" s="369"/>
      <c r="GM121" s="369"/>
      <c r="GN121" s="369"/>
      <c r="GO121" s="369"/>
      <c r="GP121" s="369"/>
      <c r="GQ121" s="369"/>
      <c r="GR121" s="369"/>
      <c r="GS121" s="369"/>
      <c r="GT121" s="369"/>
      <c r="GU121" s="369"/>
      <c r="GV121" s="369"/>
      <c r="GW121" s="369"/>
      <c r="GX121" s="369"/>
      <c r="GY121" s="369"/>
      <c r="GZ121" s="369"/>
      <c r="HA121" s="369"/>
      <c r="HB121" s="369"/>
      <c r="HC121" s="369"/>
      <c r="HD121" s="369"/>
      <c r="HE121" s="369"/>
      <c r="HF121" s="369"/>
      <c r="HG121" s="369"/>
      <c r="HH121" s="369"/>
      <c r="HI121" s="369"/>
      <c r="HJ121" s="369"/>
    </row>
    <row r="122" spans="1:218" x14ac:dyDescent="0.25">
      <c r="A122" s="15"/>
      <c r="C122" s="86"/>
      <c r="E122" s="90"/>
      <c r="F122" s="86"/>
      <c r="H122" s="327"/>
    </row>
    <row r="123" spans="1:218" x14ac:dyDescent="0.25">
      <c r="A123" s="15"/>
      <c r="C123" s="87" t="s">
        <v>5539</v>
      </c>
      <c r="E123" s="90"/>
      <c r="F123" s="86"/>
      <c r="H123" s="327"/>
    </row>
    <row r="124" spans="1:218" ht="31.5" x14ac:dyDescent="0.25">
      <c r="A124" s="318" t="s">
        <v>117</v>
      </c>
      <c r="B124" s="329" t="s">
        <v>117</v>
      </c>
      <c r="C124" s="350" t="s">
        <v>32</v>
      </c>
      <c r="D124" s="350" t="s">
        <v>33</v>
      </c>
      <c r="E124" s="351" t="s">
        <v>162</v>
      </c>
      <c r="F124" s="11" t="s">
        <v>581</v>
      </c>
      <c r="G124" s="12" t="s">
        <v>4</v>
      </c>
      <c r="H124" s="11" t="s">
        <v>0</v>
      </c>
      <c r="M124" s="339"/>
      <c r="N124" s="90"/>
      <c r="O124" s="90"/>
      <c r="P124" s="86"/>
      <c r="Q124" s="86"/>
    </row>
    <row r="125" spans="1:218" x14ac:dyDescent="0.25">
      <c r="A125" s="17">
        <v>107</v>
      </c>
      <c r="B125" s="331">
        <v>1</v>
      </c>
      <c r="C125" s="65" t="s">
        <v>3851</v>
      </c>
      <c r="D125" s="66" t="s">
        <v>327</v>
      </c>
      <c r="E125" s="66" t="s">
        <v>34</v>
      </c>
      <c r="F125" s="12">
        <v>92</v>
      </c>
      <c r="G125" s="3" t="str">
        <f>IF(F125&gt;=90,"Xuất Sắc",IF(F125&gt;=80,"Tốt",IF(F125&gt;=65,"Khá",IF(F125&gt;=50,"Trung Bình",IF(F125&gt;=35,"Yếu","Kém")))))</f>
        <v>Xuất Sắc</v>
      </c>
      <c r="H125" s="69"/>
      <c r="M125" s="339"/>
      <c r="N125" s="90"/>
      <c r="O125" s="90"/>
      <c r="P125" s="86"/>
      <c r="Q125" s="86"/>
    </row>
    <row r="126" spans="1:218" x14ac:dyDescent="0.25">
      <c r="A126" s="17">
        <v>108</v>
      </c>
      <c r="B126" s="331">
        <v>2</v>
      </c>
      <c r="C126" s="65" t="s">
        <v>3852</v>
      </c>
      <c r="D126" s="66" t="s">
        <v>115</v>
      </c>
      <c r="E126" s="66" t="s">
        <v>3853</v>
      </c>
      <c r="F126" s="12">
        <v>60</v>
      </c>
      <c r="G126" s="3" t="str">
        <f t="shared" ref="G126:G158" si="0">IF(F126&gt;=90,"Xuất Sắc",IF(F126&gt;=80,"Tốt",IF(F126&gt;=65,"Khá",IF(F126&gt;=50,"Trung Bình",IF(F126&gt;=35,"Yếu","Kém")))))</f>
        <v>Trung Bình</v>
      </c>
      <c r="H126" s="326" t="s">
        <v>73</v>
      </c>
      <c r="M126" s="339"/>
      <c r="N126" s="90"/>
      <c r="O126" s="90"/>
      <c r="P126" s="490"/>
      <c r="Q126" s="490"/>
    </row>
    <row r="127" spans="1:218" x14ac:dyDescent="0.25">
      <c r="A127" s="17">
        <v>109</v>
      </c>
      <c r="B127" s="331">
        <v>3</v>
      </c>
      <c r="C127" s="65" t="s">
        <v>3854</v>
      </c>
      <c r="D127" s="66" t="s">
        <v>530</v>
      </c>
      <c r="E127" s="66" t="s">
        <v>468</v>
      </c>
      <c r="F127" s="12">
        <v>96</v>
      </c>
      <c r="G127" s="3" t="str">
        <f t="shared" si="0"/>
        <v>Xuất Sắc</v>
      </c>
      <c r="H127" s="69" t="s">
        <v>5540</v>
      </c>
    </row>
    <row r="128" spans="1:218" x14ac:dyDescent="0.25">
      <c r="A128" s="17">
        <v>110</v>
      </c>
      <c r="B128" s="331">
        <v>4</v>
      </c>
      <c r="C128" s="65" t="s">
        <v>3857</v>
      </c>
      <c r="D128" s="66" t="s">
        <v>50</v>
      </c>
      <c r="E128" s="66" t="s">
        <v>14</v>
      </c>
      <c r="F128" s="12">
        <v>65</v>
      </c>
      <c r="G128" s="3" t="str">
        <f>IF(F128&gt;=90,"Xuất Sắc",IF(F128&gt;=80,"Tốt",IF(F128&gt;=65,"Khá",IF(F128&gt;=50,"Trung Bình",IF(F128&gt;=35,"Yếu","Kém")))))</f>
        <v>Khá</v>
      </c>
      <c r="H128" s="69"/>
    </row>
    <row r="129" spans="1:8" x14ac:dyDescent="0.25">
      <c r="A129" s="17">
        <v>111</v>
      </c>
      <c r="B129" s="331">
        <v>5</v>
      </c>
      <c r="C129" s="14" t="s">
        <v>3856</v>
      </c>
      <c r="D129" s="14" t="s">
        <v>665</v>
      </c>
      <c r="E129" s="14" t="s">
        <v>14</v>
      </c>
      <c r="F129" s="3">
        <v>0</v>
      </c>
      <c r="G129" s="3" t="s">
        <v>395</v>
      </c>
      <c r="H129" s="382" t="s">
        <v>2219</v>
      </c>
    </row>
    <row r="130" spans="1:8" x14ac:dyDescent="0.25">
      <c r="A130" s="17">
        <v>112</v>
      </c>
      <c r="B130" s="331">
        <v>6</v>
      </c>
      <c r="C130" s="65" t="s">
        <v>3858</v>
      </c>
      <c r="D130" s="66" t="s">
        <v>349</v>
      </c>
      <c r="E130" s="66" t="s">
        <v>42</v>
      </c>
      <c r="F130" s="12">
        <v>65</v>
      </c>
      <c r="G130" s="3" t="str">
        <f t="shared" si="0"/>
        <v>Khá</v>
      </c>
      <c r="H130" s="69"/>
    </row>
    <row r="131" spans="1:8" x14ac:dyDescent="0.25">
      <c r="A131" s="17">
        <v>113</v>
      </c>
      <c r="B131" s="331">
        <v>7</v>
      </c>
      <c r="C131" s="65" t="s">
        <v>1358</v>
      </c>
      <c r="D131" s="66" t="s">
        <v>1190</v>
      </c>
      <c r="E131" s="66" t="s">
        <v>47</v>
      </c>
      <c r="F131" s="12">
        <v>90</v>
      </c>
      <c r="G131" s="3" t="str">
        <f t="shared" si="0"/>
        <v>Xuất Sắc</v>
      </c>
      <c r="H131" s="69"/>
    </row>
    <row r="132" spans="1:8" x14ac:dyDescent="0.25">
      <c r="A132" s="17">
        <v>114</v>
      </c>
      <c r="B132" s="331">
        <v>8</v>
      </c>
      <c r="C132" s="65" t="s">
        <v>3859</v>
      </c>
      <c r="D132" s="66" t="s">
        <v>50</v>
      </c>
      <c r="E132" s="66" t="s">
        <v>47</v>
      </c>
      <c r="F132" s="12">
        <v>86</v>
      </c>
      <c r="G132" s="3" t="str">
        <f t="shared" si="0"/>
        <v>Tốt</v>
      </c>
      <c r="H132" s="69"/>
    </row>
    <row r="133" spans="1:8" x14ac:dyDescent="0.25">
      <c r="A133" s="17">
        <v>115</v>
      </c>
      <c r="B133" s="331">
        <v>9</v>
      </c>
      <c r="C133" s="65" t="s">
        <v>3860</v>
      </c>
      <c r="D133" s="66" t="s">
        <v>89</v>
      </c>
      <c r="E133" s="66" t="s">
        <v>15</v>
      </c>
      <c r="F133" s="12">
        <v>92</v>
      </c>
      <c r="G133" s="3" t="str">
        <f t="shared" si="0"/>
        <v>Xuất Sắc</v>
      </c>
      <c r="H133" s="69"/>
    </row>
    <row r="134" spans="1:8" x14ac:dyDescent="0.25">
      <c r="A134" s="17">
        <v>116</v>
      </c>
      <c r="B134" s="331">
        <v>10</v>
      </c>
      <c r="C134" s="65" t="s">
        <v>3861</v>
      </c>
      <c r="D134" s="66" t="s">
        <v>3862</v>
      </c>
      <c r="E134" s="66" t="s">
        <v>540</v>
      </c>
      <c r="F134" s="12">
        <v>90</v>
      </c>
      <c r="G134" s="3" t="str">
        <f t="shared" si="0"/>
        <v>Xuất Sắc</v>
      </c>
      <c r="H134" s="69"/>
    </row>
    <row r="135" spans="1:8" x14ac:dyDescent="0.25">
      <c r="A135" s="17">
        <v>117</v>
      </c>
      <c r="B135" s="331">
        <v>11</v>
      </c>
      <c r="C135" s="65" t="s">
        <v>3863</v>
      </c>
      <c r="D135" s="66" t="s">
        <v>392</v>
      </c>
      <c r="E135" s="66" t="s">
        <v>81</v>
      </c>
      <c r="F135" s="12">
        <v>78</v>
      </c>
      <c r="G135" s="3" t="str">
        <f t="shared" si="0"/>
        <v>Khá</v>
      </c>
      <c r="H135" s="69"/>
    </row>
    <row r="136" spans="1:8" x14ac:dyDescent="0.25">
      <c r="A136" s="17">
        <v>118</v>
      </c>
      <c r="B136" s="331">
        <v>12</v>
      </c>
      <c r="C136" s="65" t="s">
        <v>3864</v>
      </c>
      <c r="D136" s="66" t="s">
        <v>3865</v>
      </c>
      <c r="E136" s="66" t="s">
        <v>81</v>
      </c>
      <c r="F136" s="12">
        <v>83</v>
      </c>
      <c r="G136" s="3" t="str">
        <f t="shared" si="0"/>
        <v>Tốt</v>
      </c>
      <c r="H136" s="69"/>
    </row>
    <row r="137" spans="1:8" x14ac:dyDescent="0.25">
      <c r="A137" s="17">
        <v>119</v>
      </c>
      <c r="B137" s="331">
        <v>13</v>
      </c>
      <c r="C137" s="65" t="s">
        <v>3866</v>
      </c>
      <c r="D137" s="66" t="s">
        <v>3867</v>
      </c>
      <c r="E137" s="66" t="s">
        <v>507</v>
      </c>
      <c r="F137" s="12">
        <v>92</v>
      </c>
      <c r="G137" s="3" t="str">
        <f t="shared" si="0"/>
        <v>Xuất Sắc</v>
      </c>
      <c r="H137" s="69"/>
    </row>
    <row r="138" spans="1:8" x14ac:dyDescent="0.25">
      <c r="A138" s="17">
        <v>120</v>
      </c>
      <c r="B138" s="331">
        <v>14</v>
      </c>
      <c r="C138" s="65" t="s">
        <v>3868</v>
      </c>
      <c r="D138" s="66" t="s">
        <v>3869</v>
      </c>
      <c r="E138" s="66" t="s">
        <v>53</v>
      </c>
      <c r="F138" s="12">
        <v>80</v>
      </c>
      <c r="G138" s="3" t="str">
        <f t="shared" si="0"/>
        <v>Tốt</v>
      </c>
      <c r="H138" s="69"/>
    </row>
    <row r="139" spans="1:8" x14ac:dyDescent="0.25">
      <c r="A139" s="17">
        <v>121</v>
      </c>
      <c r="B139" s="331">
        <v>15</v>
      </c>
      <c r="C139" s="65" t="s">
        <v>2910</v>
      </c>
      <c r="D139" s="17" t="s">
        <v>2911</v>
      </c>
      <c r="E139" s="17" t="s">
        <v>180</v>
      </c>
      <c r="F139" s="12">
        <v>88</v>
      </c>
      <c r="G139" s="3" t="str">
        <f t="shared" si="0"/>
        <v>Tốt</v>
      </c>
      <c r="H139" s="69"/>
    </row>
    <row r="140" spans="1:8" x14ac:dyDescent="0.25">
      <c r="A140" s="17">
        <v>122</v>
      </c>
      <c r="B140" s="331">
        <v>16</v>
      </c>
      <c r="C140" s="65" t="s">
        <v>3870</v>
      </c>
      <c r="D140" s="66" t="s">
        <v>414</v>
      </c>
      <c r="E140" s="66" t="s">
        <v>180</v>
      </c>
      <c r="F140" s="12">
        <v>88</v>
      </c>
      <c r="G140" s="3" t="str">
        <f t="shared" si="0"/>
        <v>Tốt</v>
      </c>
      <c r="H140" s="69"/>
    </row>
    <row r="141" spans="1:8" x14ac:dyDescent="0.25">
      <c r="A141" s="17">
        <v>123</v>
      </c>
      <c r="B141" s="331">
        <v>17</v>
      </c>
      <c r="C141" s="65" t="s">
        <v>3871</v>
      </c>
      <c r="D141" s="66" t="s">
        <v>108</v>
      </c>
      <c r="E141" s="66" t="s">
        <v>21</v>
      </c>
      <c r="F141" s="12">
        <v>93</v>
      </c>
      <c r="G141" s="3" t="str">
        <f t="shared" si="0"/>
        <v>Xuất Sắc</v>
      </c>
      <c r="H141" s="69"/>
    </row>
    <row r="142" spans="1:8" x14ac:dyDescent="0.25">
      <c r="A142" s="17">
        <v>124</v>
      </c>
      <c r="B142" s="331">
        <v>18</v>
      </c>
      <c r="C142" s="65" t="s">
        <v>3872</v>
      </c>
      <c r="D142" s="66" t="s">
        <v>524</v>
      </c>
      <c r="E142" s="66" t="s">
        <v>377</v>
      </c>
      <c r="F142" s="12">
        <v>85</v>
      </c>
      <c r="G142" s="3" t="str">
        <f t="shared" si="0"/>
        <v>Tốt</v>
      </c>
      <c r="H142" s="69"/>
    </row>
    <row r="143" spans="1:8" x14ac:dyDescent="0.25">
      <c r="A143" s="17">
        <v>125</v>
      </c>
      <c r="B143" s="331">
        <v>19</v>
      </c>
      <c r="C143" s="65" t="s">
        <v>3873</v>
      </c>
      <c r="D143" s="66" t="s">
        <v>2992</v>
      </c>
      <c r="E143" s="66" t="s">
        <v>22</v>
      </c>
      <c r="F143" s="12">
        <v>93</v>
      </c>
      <c r="G143" s="3" t="str">
        <f t="shared" si="0"/>
        <v>Xuất Sắc</v>
      </c>
      <c r="H143" s="69"/>
    </row>
    <row r="144" spans="1:8" x14ac:dyDescent="0.25">
      <c r="A144" s="17">
        <v>126</v>
      </c>
      <c r="B144" s="331">
        <v>20</v>
      </c>
      <c r="C144" s="65" t="s">
        <v>3874</v>
      </c>
      <c r="D144" s="66" t="s">
        <v>113</v>
      </c>
      <c r="E144" s="66" t="s">
        <v>182</v>
      </c>
      <c r="F144" s="12">
        <v>85</v>
      </c>
      <c r="G144" s="3" t="str">
        <f t="shared" si="0"/>
        <v>Tốt</v>
      </c>
      <c r="H144" s="69"/>
    </row>
    <row r="145" spans="1:8" x14ac:dyDescent="0.25">
      <c r="A145" s="17">
        <v>127</v>
      </c>
      <c r="B145" s="331">
        <v>21</v>
      </c>
      <c r="C145" s="65" t="s">
        <v>3875</v>
      </c>
      <c r="D145" s="66" t="s">
        <v>48</v>
      </c>
      <c r="E145" s="66" t="s">
        <v>182</v>
      </c>
      <c r="F145" s="12">
        <v>82</v>
      </c>
      <c r="G145" s="3" t="str">
        <f t="shared" si="0"/>
        <v>Tốt</v>
      </c>
      <c r="H145" s="69"/>
    </row>
    <row r="146" spans="1:8" x14ac:dyDescent="0.25">
      <c r="A146" s="17">
        <v>128</v>
      </c>
      <c r="B146" s="331">
        <v>22</v>
      </c>
      <c r="C146" s="65" t="s">
        <v>3876</v>
      </c>
      <c r="D146" s="66" t="s">
        <v>3877</v>
      </c>
      <c r="E146" s="66" t="s">
        <v>341</v>
      </c>
      <c r="F146" s="12">
        <v>81</v>
      </c>
      <c r="G146" s="3" t="str">
        <f t="shared" si="0"/>
        <v>Tốt</v>
      </c>
      <c r="H146" s="69"/>
    </row>
    <row r="147" spans="1:8" x14ac:dyDescent="0.25">
      <c r="A147" s="17">
        <v>129</v>
      </c>
      <c r="B147" s="331">
        <v>23</v>
      </c>
      <c r="C147" s="65" t="s">
        <v>3878</v>
      </c>
      <c r="D147" s="66" t="s">
        <v>3879</v>
      </c>
      <c r="E147" s="66" t="s">
        <v>212</v>
      </c>
      <c r="F147" s="12">
        <v>85</v>
      </c>
      <c r="G147" s="3" t="str">
        <f t="shared" si="0"/>
        <v>Tốt</v>
      </c>
      <c r="H147" s="69"/>
    </row>
    <row r="148" spans="1:8" x14ac:dyDescent="0.25">
      <c r="A148" s="17">
        <v>130</v>
      </c>
      <c r="B148" s="331">
        <v>24</v>
      </c>
      <c r="C148" s="65" t="s">
        <v>3880</v>
      </c>
      <c r="D148" s="66" t="s">
        <v>306</v>
      </c>
      <c r="E148" s="66" t="s">
        <v>88</v>
      </c>
      <c r="F148" s="12">
        <v>93</v>
      </c>
      <c r="G148" s="3" t="str">
        <f t="shared" si="0"/>
        <v>Xuất Sắc</v>
      </c>
      <c r="H148" s="69"/>
    </row>
    <row r="149" spans="1:8" x14ac:dyDescent="0.25">
      <c r="A149" s="17">
        <v>131</v>
      </c>
      <c r="B149" s="331">
        <v>25</v>
      </c>
      <c r="C149" s="65" t="s">
        <v>3881</v>
      </c>
      <c r="D149" s="66" t="s">
        <v>18</v>
      </c>
      <c r="E149" s="66" t="s">
        <v>17</v>
      </c>
      <c r="F149" s="12">
        <v>82</v>
      </c>
      <c r="G149" s="3" t="str">
        <f t="shared" si="0"/>
        <v>Tốt</v>
      </c>
      <c r="H149" s="69"/>
    </row>
    <row r="150" spans="1:8" x14ac:dyDescent="0.25">
      <c r="A150" s="17">
        <v>132</v>
      </c>
      <c r="B150" s="331">
        <v>26</v>
      </c>
      <c r="C150" s="17" t="s">
        <v>3882</v>
      </c>
      <c r="D150" s="17" t="s">
        <v>1572</v>
      </c>
      <c r="E150" s="17" t="s">
        <v>64</v>
      </c>
      <c r="F150" s="12">
        <v>85</v>
      </c>
      <c r="G150" s="3" t="str">
        <f t="shared" si="0"/>
        <v>Tốt</v>
      </c>
      <c r="H150" s="69"/>
    </row>
    <row r="151" spans="1:8" x14ac:dyDescent="0.25">
      <c r="A151" s="17">
        <v>133</v>
      </c>
      <c r="B151" s="331">
        <v>27</v>
      </c>
      <c r="C151" s="14" t="s">
        <v>3883</v>
      </c>
      <c r="D151" s="14" t="s">
        <v>48</v>
      </c>
      <c r="E151" s="14" t="s">
        <v>64</v>
      </c>
      <c r="F151" s="12">
        <v>0</v>
      </c>
      <c r="G151" s="3" t="s">
        <v>395</v>
      </c>
      <c r="H151" s="383" t="s">
        <v>2219</v>
      </c>
    </row>
    <row r="152" spans="1:8" x14ac:dyDescent="0.25">
      <c r="A152" s="17">
        <v>134</v>
      </c>
      <c r="B152" s="331">
        <v>28</v>
      </c>
      <c r="C152" s="65" t="s">
        <v>3884</v>
      </c>
      <c r="D152" s="66" t="s">
        <v>92</v>
      </c>
      <c r="E152" s="66" t="s">
        <v>91</v>
      </c>
      <c r="F152" s="12">
        <v>96</v>
      </c>
      <c r="G152" s="3" t="str">
        <f t="shared" si="0"/>
        <v>Xuất Sắc</v>
      </c>
      <c r="H152" s="69"/>
    </row>
    <row r="153" spans="1:8" x14ac:dyDescent="0.25">
      <c r="A153" s="17">
        <v>135</v>
      </c>
      <c r="B153" s="331">
        <v>29</v>
      </c>
      <c r="C153" s="65" t="s">
        <v>3885</v>
      </c>
      <c r="D153" s="66" t="s">
        <v>3675</v>
      </c>
      <c r="E153" s="66" t="s">
        <v>2201</v>
      </c>
      <c r="F153" s="12">
        <v>85</v>
      </c>
      <c r="G153" s="3" t="str">
        <f t="shared" si="0"/>
        <v>Tốt</v>
      </c>
      <c r="H153" s="69"/>
    </row>
    <row r="154" spans="1:8" x14ac:dyDescent="0.25">
      <c r="A154" s="17">
        <v>136</v>
      </c>
      <c r="B154" s="331">
        <v>30</v>
      </c>
      <c r="C154" s="65" t="s">
        <v>3886</v>
      </c>
      <c r="D154" s="66" t="s">
        <v>13</v>
      </c>
      <c r="E154" s="66" t="s">
        <v>1405</v>
      </c>
      <c r="F154" s="12">
        <v>82</v>
      </c>
      <c r="G154" s="3" t="str">
        <f t="shared" si="0"/>
        <v>Tốt</v>
      </c>
      <c r="H154" s="69"/>
    </row>
    <row r="155" spans="1:8" x14ac:dyDescent="0.25">
      <c r="A155" s="17">
        <v>137</v>
      </c>
      <c r="B155" s="331">
        <v>31</v>
      </c>
      <c r="C155" s="65" t="s">
        <v>3887</v>
      </c>
      <c r="D155" s="66" t="s">
        <v>527</v>
      </c>
      <c r="E155" s="66" t="s">
        <v>67</v>
      </c>
      <c r="F155" s="12">
        <v>90</v>
      </c>
      <c r="G155" s="3" t="str">
        <f t="shared" si="0"/>
        <v>Xuất Sắc</v>
      </c>
      <c r="H155" s="69"/>
    </row>
    <row r="156" spans="1:8" ht="21.75" customHeight="1" x14ac:dyDescent="0.25">
      <c r="A156" s="17">
        <v>138</v>
      </c>
      <c r="B156" s="331">
        <v>32</v>
      </c>
      <c r="C156" s="65" t="s">
        <v>3888</v>
      </c>
      <c r="D156" s="66" t="s">
        <v>3889</v>
      </c>
      <c r="E156" s="66" t="s">
        <v>12</v>
      </c>
      <c r="F156" s="12">
        <v>82</v>
      </c>
      <c r="G156" s="3" t="str">
        <f t="shared" si="0"/>
        <v>Tốt</v>
      </c>
      <c r="H156" s="69"/>
    </row>
    <row r="157" spans="1:8" ht="17.100000000000001" customHeight="1" x14ac:dyDescent="0.25">
      <c r="A157" s="17">
        <v>139</v>
      </c>
      <c r="B157" s="331">
        <v>33</v>
      </c>
      <c r="C157" s="65" t="s">
        <v>3890</v>
      </c>
      <c r="D157" s="66" t="s">
        <v>36</v>
      </c>
      <c r="E157" s="66" t="s">
        <v>12</v>
      </c>
      <c r="F157" s="520" t="s">
        <v>398</v>
      </c>
      <c r="G157" s="521"/>
      <c r="H157" s="45" t="s">
        <v>583</v>
      </c>
    </row>
    <row r="158" spans="1:8" x14ac:dyDescent="0.25">
      <c r="A158" s="17">
        <v>140</v>
      </c>
      <c r="B158" s="331">
        <v>34</v>
      </c>
      <c r="C158" s="65" t="s">
        <v>3891</v>
      </c>
      <c r="D158" s="66" t="s">
        <v>13</v>
      </c>
      <c r="E158" s="66" t="s">
        <v>12</v>
      </c>
      <c r="F158" s="12">
        <v>92</v>
      </c>
      <c r="G158" s="3" t="str">
        <f t="shared" si="0"/>
        <v>Xuất Sắc</v>
      </c>
      <c r="H158" s="69"/>
    </row>
    <row r="159" spans="1:8" x14ac:dyDescent="0.25">
      <c r="A159" s="15"/>
      <c r="C159" s="86"/>
      <c r="E159" s="90"/>
      <c r="F159" s="86"/>
      <c r="H159" s="327"/>
    </row>
    <row r="160" spans="1:8" x14ac:dyDescent="0.25">
      <c r="A160" s="15"/>
      <c r="C160" s="87" t="s">
        <v>5541</v>
      </c>
      <c r="E160" s="90"/>
      <c r="F160" s="86"/>
      <c r="H160" s="327"/>
    </row>
    <row r="161" spans="1:8" s="8" customFormat="1" x14ac:dyDescent="0.25">
      <c r="A161" s="332" t="s">
        <v>117</v>
      </c>
      <c r="B161" s="332" t="s">
        <v>117</v>
      </c>
      <c r="C161" s="319" t="s">
        <v>32</v>
      </c>
      <c r="D161" s="518" t="s">
        <v>502</v>
      </c>
      <c r="E161" s="518"/>
      <c r="F161" s="319" t="s">
        <v>397</v>
      </c>
      <c r="G161" s="19" t="s">
        <v>503</v>
      </c>
      <c r="H161" s="320" t="s">
        <v>0</v>
      </c>
    </row>
    <row r="162" spans="1:8" s="8" customFormat="1" x14ac:dyDescent="0.25">
      <c r="A162" s="9">
        <v>141</v>
      </c>
      <c r="B162" s="378">
        <v>1</v>
      </c>
      <c r="C162" s="9" t="s">
        <v>3893</v>
      </c>
      <c r="D162" s="9" t="s">
        <v>216</v>
      </c>
      <c r="E162" s="9" t="s">
        <v>34</v>
      </c>
      <c r="F162" s="28">
        <v>70</v>
      </c>
      <c r="G162" s="19" t="s">
        <v>72</v>
      </c>
      <c r="H162" s="28" t="s">
        <v>73</v>
      </c>
    </row>
    <row r="163" spans="1:8" s="8" customFormat="1" x14ac:dyDescent="0.25">
      <c r="A163" s="9">
        <v>142</v>
      </c>
      <c r="B163" s="379">
        <v>2</v>
      </c>
      <c r="C163" s="9" t="s">
        <v>3895</v>
      </c>
      <c r="D163" s="9" t="s">
        <v>3896</v>
      </c>
      <c r="E163" s="9" t="s">
        <v>34</v>
      </c>
      <c r="F163" s="19">
        <v>90</v>
      </c>
      <c r="G163" s="19" t="s">
        <v>77</v>
      </c>
      <c r="H163" s="28"/>
    </row>
    <row r="164" spans="1:8" s="8" customFormat="1" x14ac:dyDescent="0.25">
      <c r="A164" s="9">
        <v>143</v>
      </c>
      <c r="B164" s="379">
        <v>3</v>
      </c>
      <c r="C164" s="9" t="s">
        <v>3894</v>
      </c>
      <c r="D164" s="9" t="s">
        <v>2099</v>
      </c>
      <c r="E164" s="9" t="s">
        <v>34</v>
      </c>
      <c r="F164" s="19">
        <v>64</v>
      </c>
      <c r="G164" s="19" t="s">
        <v>105</v>
      </c>
      <c r="H164" s="19"/>
    </row>
    <row r="165" spans="1:8" s="8" customFormat="1" x14ac:dyDescent="0.25">
      <c r="A165" s="9">
        <v>144</v>
      </c>
      <c r="B165" s="378">
        <v>4</v>
      </c>
      <c r="C165" s="9" t="s">
        <v>3897</v>
      </c>
      <c r="D165" s="9" t="s">
        <v>1684</v>
      </c>
      <c r="E165" s="9" t="s">
        <v>34</v>
      </c>
      <c r="F165" s="19">
        <v>80</v>
      </c>
      <c r="G165" s="19" t="s">
        <v>31</v>
      </c>
      <c r="H165" s="28"/>
    </row>
    <row r="166" spans="1:8" s="8" customFormat="1" x14ac:dyDescent="0.25">
      <c r="A166" s="9">
        <v>145</v>
      </c>
      <c r="B166" s="378">
        <v>5</v>
      </c>
      <c r="C166" s="9" t="s">
        <v>3898</v>
      </c>
      <c r="D166" s="9" t="s">
        <v>509</v>
      </c>
      <c r="E166" s="9" t="s">
        <v>147</v>
      </c>
      <c r="F166" s="19">
        <v>80</v>
      </c>
      <c r="G166" s="19" t="s">
        <v>31</v>
      </c>
      <c r="H166" s="19"/>
    </row>
    <row r="167" spans="1:8" s="8" customFormat="1" x14ac:dyDescent="0.25">
      <c r="A167" s="9">
        <v>146</v>
      </c>
      <c r="B167" s="379">
        <v>6</v>
      </c>
      <c r="C167" s="9" t="s">
        <v>3899</v>
      </c>
      <c r="D167" s="9" t="s">
        <v>5542</v>
      </c>
      <c r="E167" s="9" t="s">
        <v>41</v>
      </c>
      <c r="F167" s="19">
        <v>90</v>
      </c>
      <c r="G167" s="19" t="s">
        <v>77</v>
      </c>
      <c r="H167" s="19"/>
    </row>
    <row r="168" spans="1:8" s="8" customFormat="1" x14ac:dyDescent="0.25">
      <c r="A168" s="9">
        <v>147</v>
      </c>
      <c r="B168" s="379">
        <v>7</v>
      </c>
      <c r="C168" s="9" t="s">
        <v>3900</v>
      </c>
      <c r="D168" s="9" t="s">
        <v>5543</v>
      </c>
      <c r="E168" s="9" t="s">
        <v>2697</v>
      </c>
      <c r="F168" s="19">
        <v>70</v>
      </c>
      <c r="G168" s="19" t="s">
        <v>72</v>
      </c>
      <c r="H168" s="28" t="s">
        <v>73</v>
      </c>
    </row>
    <row r="169" spans="1:8" s="8" customFormat="1" x14ac:dyDescent="0.25">
      <c r="A169" s="9">
        <v>148</v>
      </c>
      <c r="B169" s="378">
        <v>8</v>
      </c>
      <c r="C169" s="9" t="s">
        <v>3901</v>
      </c>
      <c r="D169" s="9" t="s">
        <v>3902</v>
      </c>
      <c r="E169" s="9" t="s">
        <v>178</v>
      </c>
      <c r="F169" s="19">
        <v>70</v>
      </c>
      <c r="G169" s="19" t="s">
        <v>72</v>
      </c>
      <c r="H169" s="19"/>
    </row>
    <row r="170" spans="1:8" s="8" customFormat="1" x14ac:dyDescent="0.25">
      <c r="A170" s="9">
        <v>149</v>
      </c>
      <c r="B170" s="378">
        <v>9</v>
      </c>
      <c r="C170" s="9" t="s">
        <v>3903</v>
      </c>
      <c r="D170" s="9" t="s">
        <v>3904</v>
      </c>
      <c r="E170" s="9" t="s">
        <v>7</v>
      </c>
      <c r="F170" s="19">
        <v>90</v>
      </c>
      <c r="G170" s="19" t="s">
        <v>77</v>
      </c>
      <c r="H170" s="19"/>
    </row>
    <row r="171" spans="1:8" s="8" customFormat="1" x14ac:dyDescent="0.25">
      <c r="A171" s="9">
        <v>150</v>
      </c>
      <c r="B171" s="379">
        <v>10</v>
      </c>
      <c r="C171" s="9" t="s">
        <v>3905</v>
      </c>
      <c r="D171" s="9" t="s">
        <v>205</v>
      </c>
      <c r="E171" s="9" t="s">
        <v>14</v>
      </c>
      <c r="F171" s="19">
        <v>95</v>
      </c>
      <c r="G171" s="19" t="s">
        <v>77</v>
      </c>
      <c r="H171" s="19"/>
    </row>
    <row r="172" spans="1:8" s="8" customFormat="1" x14ac:dyDescent="0.25">
      <c r="A172" s="9">
        <v>151</v>
      </c>
      <c r="B172" s="379">
        <v>11</v>
      </c>
      <c r="C172" s="9" t="s">
        <v>3906</v>
      </c>
      <c r="D172" s="9" t="s">
        <v>240</v>
      </c>
      <c r="E172" s="9" t="s">
        <v>47</v>
      </c>
      <c r="F172" s="19">
        <v>95</v>
      </c>
      <c r="G172" s="19" t="s">
        <v>77</v>
      </c>
      <c r="H172" s="19"/>
    </row>
    <row r="173" spans="1:8" s="8" customFormat="1" x14ac:dyDescent="0.25">
      <c r="A173" s="9">
        <v>152</v>
      </c>
      <c r="B173" s="378">
        <v>12</v>
      </c>
      <c r="C173" s="9" t="s">
        <v>3907</v>
      </c>
      <c r="D173" s="9" t="s">
        <v>3908</v>
      </c>
      <c r="E173" s="9" t="s">
        <v>104</v>
      </c>
      <c r="F173" s="19">
        <v>93</v>
      </c>
      <c r="G173" s="19" t="s">
        <v>77</v>
      </c>
      <c r="H173" s="28"/>
    </row>
    <row r="174" spans="1:8" s="8" customFormat="1" x14ac:dyDescent="0.25">
      <c r="A174" s="9">
        <v>153</v>
      </c>
      <c r="B174" s="378">
        <v>13</v>
      </c>
      <c r="C174" s="9" t="s">
        <v>3909</v>
      </c>
      <c r="D174" s="9" t="s">
        <v>60</v>
      </c>
      <c r="E174" s="9" t="s">
        <v>20</v>
      </c>
      <c r="F174" s="19">
        <v>80</v>
      </c>
      <c r="G174" s="19" t="s">
        <v>31</v>
      </c>
      <c r="H174" s="19"/>
    </row>
    <row r="175" spans="1:8" s="8" customFormat="1" x14ac:dyDescent="0.25">
      <c r="A175" s="9">
        <v>154</v>
      </c>
      <c r="B175" s="379">
        <v>14</v>
      </c>
      <c r="C175" s="9" t="s">
        <v>3910</v>
      </c>
      <c r="D175" s="9" t="s">
        <v>2193</v>
      </c>
      <c r="E175" s="9" t="s">
        <v>666</v>
      </c>
      <c r="F175" s="19">
        <v>70</v>
      </c>
      <c r="G175" s="19" t="s">
        <v>72</v>
      </c>
      <c r="H175" s="19"/>
    </row>
    <row r="176" spans="1:8" s="8" customFormat="1" x14ac:dyDescent="0.25">
      <c r="A176" s="9">
        <v>155</v>
      </c>
      <c r="B176" s="379">
        <v>15</v>
      </c>
      <c r="C176" s="9" t="s">
        <v>3912</v>
      </c>
      <c r="D176" s="9" t="s">
        <v>4128</v>
      </c>
      <c r="E176" s="9" t="s">
        <v>8</v>
      </c>
      <c r="F176" s="19">
        <v>85</v>
      </c>
      <c r="G176" s="19" t="s">
        <v>31</v>
      </c>
      <c r="H176" s="19"/>
    </row>
    <row r="177" spans="1:8" s="8" customFormat="1" x14ac:dyDescent="0.25">
      <c r="A177" s="9">
        <v>156</v>
      </c>
      <c r="B177" s="378">
        <v>16</v>
      </c>
      <c r="C177" s="9" t="s">
        <v>3914</v>
      </c>
      <c r="D177" s="9" t="s">
        <v>5544</v>
      </c>
      <c r="E177" s="9" t="s">
        <v>8</v>
      </c>
      <c r="F177" s="19">
        <v>90</v>
      </c>
      <c r="G177" s="19" t="s">
        <v>77</v>
      </c>
      <c r="H177" s="19"/>
    </row>
    <row r="178" spans="1:8" s="8" customFormat="1" x14ac:dyDescent="0.25">
      <c r="A178" s="9">
        <v>157</v>
      </c>
      <c r="B178" s="378">
        <v>17</v>
      </c>
      <c r="C178" s="9" t="s">
        <v>3911</v>
      </c>
      <c r="D178" s="9" t="s">
        <v>167</v>
      </c>
      <c r="E178" s="9" t="s">
        <v>8</v>
      </c>
      <c r="F178" s="19">
        <v>90</v>
      </c>
      <c r="G178" s="19" t="s">
        <v>77</v>
      </c>
      <c r="H178" s="19"/>
    </row>
    <row r="179" spans="1:8" s="8" customFormat="1" x14ac:dyDescent="0.25">
      <c r="A179" s="9">
        <v>158</v>
      </c>
      <c r="B179" s="379">
        <v>18</v>
      </c>
      <c r="C179" s="9" t="s">
        <v>3915</v>
      </c>
      <c r="D179" s="9" t="s">
        <v>60</v>
      </c>
      <c r="E179" s="9" t="s">
        <v>111</v>
      </c>
      <c r="F179" s="19">
        <v>80</v>
      </c>
      <c r="G179" s="19" t="s">
        <v>31</v>
      </c>
      <c r="H179" s="19"/>
    </row>
    <row r="180" spans="1:8" s="8" customFormat="1" x14ac:dyDescent="0.25">
      <c r="A180" s="9">
        <v>159</v>
      </c>
      <c r="B180" s="379">
        <v>19</v>
      </c>
      <c r="C180" s="9" t="s">
        <v>3916</v>
      </c>
      <c r="D180" s="9" t="s">
        <v>5545</v>
      </c>
      <c r="E180" s="9" t="s">
        <v>296</v>
      </c>
      <c r="F180" s="19">
        <v>90</v>
      </c>
      <c r="G180" s="19" t="s">
        <v>77</v>
      </c>
      <c r="H180" s="28"/>
    </row>
    <row r="181" spans="1:8" s="8" customFormat="1" x14ac:dyDescent="0.25">
      <c r="A181" s="9">
        <v>160</v>
      </c>
      <c r="B181" s="378">
        <v>20</v>
      </c>
      <c r="C181" s="9" t="s">
        <v>3917</v>
      </c>
      <c r="D181" s="9" t="s">
        <v>2623</v>
      </c>
      <c r="E181" s="9" t="s">
        <v>3918</v>
      </c>
      <c r="F181" s="19">
        <v>95</v>
      </c>
      <c r="G181" s="19" t="s">
        <v>77</v>
      </c>
      <c r="H181" s="19"/>
    </row>
    <row r="182" spans="1:8" s="8" customFormat="1" x14ac:dyDescent="0.25">
      <c r="A182" s="9">
        <v>161</v>
      </c>
      <c r="B182" s="378">
        <v>21</v>
      </c>
      <c r="C182" s="9" t="s">
        <v>3919</v>
      </c>
      <c r="D182" s="9" t="s">
        <v>295</v>
      </c>
      <c r="E182" s="9" t="s">
        <v>25</v>
      </c>
      <c r="F182" s="19">
        <v>85</v>
      </c>
      <c r="G182" s="19" t="s">
        <v>31</v>
      </c>
      <c r="H182" s="19"/>
    </row>
    <row r="183" spans="1:8" s="8" customFormat="1" x14ac:dyDescent="0.25">
      <c r="A183" s="9">
        <v>162</v>
      </c>
      <c r="B183" s="379">
        <v>22</v>
      </c>
      <c r="C183" s="9" t="s">
        <v>3920</v>
      </c>
      <c r="D183" s="9" t="s">
        <v>3713</v>
      </c>
      <c r="E183" s="9" t="s">
        <v>86</v>
      </c>
      <c r="F183" s="19">
        <v>85</v>
      </c>
      <c r="G183" s="19" t="s">
        <v>31</v>
      </c>
      <c r="H183" s="19"/>
    </row>
    <row r="184" spans="1:8" s="8" customFormat="1" x14ac:dyDescent="0.25">
      <c r="A184" s="9">
        <v>163</v>
      </c>
      <c r="B184" s="379">
        <v>23</v>
      </c>
      <c r="C184" s="9" t="s">
        <v>3921</v>
      </c>
      <c r="D184" s="9" t="s">
        <v>2959</v>
      </c>
      <c r="E184" s="9" t="s">
        <v>130</v>
      </c>
      <c r="F184" s="19">
        <v>89</v>
      </c>
      <c r="G184" s="19" t="s">
        <v>31</v>
      </c>
      <c r="H184" s="19"/>
    </row>
    <row r="185" spans="1:8" s="8" customFormat="1" x14ac:dyDescent="0.25">
      <c r="A185" s="9">
        <v>164</v>
      </c>
      <c r="B185" s="378">
        <v>24</v>
      </c>
      <c r="C185" s="9" t="s">
        <v>3922</v>
      </c>
      <c r="D185" s="9" t="s">
        <v>405</v>
      </c>
      <c r="E185" s="9" t="s">
        <v>341</v>
      </c>
      <c r="F185" s="19">
        <v>85</v>
      </c>
      <c r="G185" s="19" t="s">
        <v>31</v>
      </c>
      <c r="H185" s="19"/>
    </row>
    <row r="186" spans="1:8" s="8" customFormat="1" x14ac:dyDescent="0.25">
      <c r="A186" s="9">
        <v>165</v>
      </c>
      <c r="B186" s="378">
        <v>25</v>
      </c>
      <c r="C186" s="9" t="s">
        <v>3923</v>
      </c>
      <c r="D186" s="9" t="s">
        <v>498</v>
      </c>
      <c r="E186" s="9" t="s">
        <v>156</v>
      </c>
      <c r="F186" s="19">
        <v>64</v>
      </c>
      <c r="G186" s="19" t="s">
        <v>105</v>
      </c>
      <c r="H186" s="28" t="s">
        <v>73</v>
      </c>
    </row>
    <row r="187" spans="1:8" s="8" customFormat="1" x14ac:dyDescent="0.25">
      <c r="A187" s="9">
        <v>166</v>
      </c>
      <c r="B187" s="379">
        <v>26</v>
      </c>
      <c r="C187" s="9" t="s">
        <v>3925</v>
      </c>
      <c r="D187" s="9" t="s">
        <v>389</v>
      </c>
      <c r="E187" s="9" t="s">
        <v>171</v>
      </c>
      <c r="F187" s="19">
        <v>85</v>
      </c>
      <c r="G187" s="19" t="s">
        <v>31</v>
      </c>
      <c r="H187" s="19"/>
    </row>
    <row r="188" spans="1:8" s="8" customFormat="1" x14ac:dyDescent="0.25">
      <c r="A188" s="9">
        <v>167</v>
      </c>
      <c r="B188" s="379">
        <v>27</v>
      </c>
      <c r="C188" s="9" t="s">
        <v>3926</v>
      </c>
      <c r="D188" s="9" t="s">
        <v>381</v>
      </c>
      <c r="E188" s="9" t="s">
        <v>9</v>
      </c>
      <c r="F188" s="19">
        <v>75</v>
      </c>
      <c r="G188" s="19" t="s">
        <v>72</v>
      </c>
      <c r="H188" s="28" t="s">
        <v>73</v>
      </c>
    </row>
    <row r="189" spans="1:8" s="8" customFormat="1" x14ac:dyDescent="0.25">
      <c r="A189" s="9">
        <v>168</v>
      </c>
      <c r="B189" s="378">
        <v>28</v>
      </c>
      <c r="C189" s="9" t="s">
        <v>3927</v>
      </c>
      <c r="D189" s="9" t="s">
        <v>55</v>
      </c>
      <c r="E189" s="9" t="s">
        <v>11</v>
      </c>
      <c r="F189" s="19">
        <v>70</v>
      </c>
      <c r="G189" s="19" t="s">
        <v>72</v>
      </c>
      <c r="H189" s="28" t="s">
        <v>73</v>
      </c>
    </row>
    <row r="190" spans="1:8" s="8" customFormat="1" x14ac:dyDescent="0.25">
      <c r="A190" s="9">
        <v>169</v>
      </c>
      <c r="B190" s="378">
        <v>29</v>
      </c>
      <c r="C190" s="9" t="s">
        <v>3928</v>
      </c>
      <c r="D190" s="9" t="s">
        <v>18</v>
      </c>
      <c r="E190" s="9" t="s">
        <v>365</v>
      </c>
      <c r="F190" s="19">
        <v>90</v>
      </c>
      <c r="G190" s="19" t="s">
        <v>77</v>
      </c>
      <c r="H190" s="19"/>
    </row>
    <row r="191" spans="1:8" s="8" customFormat="1" x14ac:dyDescent="0.25">
      <c r="A191" s="9">
        <v>170</v>
      </c>
      <c r="B191" s="379">
        <v>30</v>
      </c>
      <c r="C191" s="9" t="s">
        <v>3929</v>
      </c>
      <c r="D191" s="9" t="s">
        <v>405</v>
      </c>
      <c r="E191" s="9" t="s">
        <v>3930</v>
      </c>
      <c r="F191" s="19">
        <v>90</v>
      </c>
      <c r="G191" s="19" t="s">
        <v>77</v>
      </c>
      <c r="H191" s="19"/>
    </row>
    <row r="192" spans="1:8" s="8" customFormat="1" x14ac:dyDescent="0.25">
      <c r="A192" s="9">
        <v>171</v>
      </c>
      <c r="B192" s="379">
        <v>31</v>
      </c>
      <c r="C192" s="9" t="s">
        <v>3931</v>
      </c>
      <c r="D192" s="9" t="s">
        <v>3273</v>
      </c>
      <c r="E192" s="9" t="s">
        <v>3932</v>
      </c>
      <c r="F192" s="19">
        <v>80</v>
      </c>
      <c r="G192" s="19" t="s">
        <v>31</v>
      </c>
      <c r="H192" s="19"/>
    </row>
    <row r="193" spans="1:8" s="8" customFormat="1" x14ac:dyDescent="0.25">
      <c r="A193" s="9">
        <v>172</v>
      </c>
      <c r="B193" s="378">
        <v>32</v>
      </c>
      <c r="C193" s="9" t="s">
        <v>3935</v>
      </c>
      <c r="D193" s="9" t="s">
        <v>69</v>
      </c>
      <c r="E193" s="9" t="s">
        <v>1830</v>
      </c>
      <c r="F193" s="19">
        <v>85</v>
      </c>
      <c r="G193" s="19" t="s">
        <v>31</v>
      </c>
      <c r="H193" s="19"/>
    </row>
    <row r="194" spans="1:8" s="8" customFormat="1" x14ac:dyDescent="0.25">
      <c r="A194" s="9">
        <v>173</v>
      </c>
      <c r="B194" s="378">
        <v>33</v>
      </c>
      <c r="C194" s="9" t="s">
        <v>3936</v>
      </c>
      <c r="D194" s="9" t="s">
        <v>3937</v>
      </c>
      <c r="E194" s="9" t="s">
        <v>1257</v>
      </c>
      <c r="F194" s="19">
        <v>92</v>
      </c>
      <c r="G194" s="19" t="s">
        <v>77</v>
      </c>
      <c r="H194" s="19"/>
    </row>
    <row r="195" spans="1:8" s="8" customFormat="1" x14ac:dyDescent="0.25">
      <c r="A195" s="9">
        <v>174</v>
      </c>
      <c r="B195" s="379">
        <v>34</v>
      </c>
      <c r="C195" s="9" t="s">
        <v>3938</v>
      </c>
      <c r="D195" s="9" t="s">
        <v>89</v>
      </c>
      <c r="E195" s="9" t="s">
        <v>136</v>
      </c>
      <c r="F195" s="19">
        <v>95</v>
      </c>
      <c r="G195" s="19" t="s">
        <v>77</v>
      </c>
      <c r="H195" s="19"/>
    </row>
    <row r="196" spans="1:8" s="8" customFormat="1" x14ac:dyDescent="0.25">
      <c r="A196" s="9">
        <v>175</v>
      </c>
      <c r="B196" s="379">
        <v>35</v>
      </c>
      <c r="C196" s="9" t="s">
        <v>3933</v>
      </c>
      <c r="D196" s="9" t="s">
        <v>3934</v>
      </c>
      <c r="E196" s="9" t="s">
        <v>176</v>
      </c>
      <c r="F196" s="19">
        <v>75</v>
      </c>
      <c r="G196" s="19" t="s">
        <v>72</v>
      </c>
      <c r="H196" s="19"/>
    </row>
    <row r="197" spans="1:8" s="8" customFormat="1" x14ac:dyDescent="0.25">
      <c r="A197" s="9">
        <v>176</v>
      </c>
      <c r="B197" s="378">
        <v>36</v>
      </c>
      <c r="C197" s="9" t="s">
        <v>3939</v>
      </c>
      <c r="D197" s="9" t="s">
        <v>538</v>
      </c>
      <c r="E197" s="9" t="s">
        <v>186</v>
      </c>
      <c r="F197" s="19">
        <v>95</v>
      </c>
      <c r="G197" s="19" t="s">
        <v>77</v>
      </c>
      <c r="H197" s="19"/>
    </row>
    <row r="198" spans="1:8" s="8" customFormat="1" x14ac:dyDescent="0.25">
      <c r="A198" s="9">
        <v>177</v>
      </c>
      <c r="B198" s="378">
        <v>37</v>
      </c>
      <c r="C198" s="9" t="s">
        <v>3940</v>
      </c>
      <c r="D198" s="9" t="s">
        <v>132</v>
      </c>
      <c r="E198" s="9" t="s">
        <v>24</v>
      </c>
      <c r="F198" s="5">
        <v>80</v>
      </c>
      <c r="G198" s="19" t="s">
        <v>31</v>
      </c>
      <c r="H198" s="9"/>
    </row>
    <row r="199" spans="1:8" s="8" customFormat="1" x14ac:dyDescent="0.25">
      <c r="A199" s="9">
        <v>178</v>
      </c>
      <c r="B199" s="379">
        <v>38</v>
      </c>
      <c r="C199" s="9" t="s">
        <v>3942</v>
      </c>
      <c r="D199" s="9" t="s">
        <v>44</v>
      </c>
      <c r="E199" s="9" t="s">
        <v>70</v>
      </c>
      <c r="F199" s="5">
        <v>80</v>
      </c>
      <c r="G199" s="19" t="s">
        <v>31</v>
      </c>
      <c r="H199" s="9"/>
    </row>
    <row r="200" spans="1:8" s="8" customFormat="1" x14ac:dyDescent="0.25">
      <c r="A200" s="9">
        <v>179</v>
      </c>
      <c r="B200" s="379">
        <v>39</v>
      </c>
      <c r="C200" s="9" t="s">
        <v>3941</v>
      </c>
      <c r="D200" s="9" t="s">
        <v>2849</v>
      </c>
      <c r="E200" s="9" t="s">
        <v>70</v>
      </c>
      <c r="F200" s="19">
        <v>95</v>
      </c>
      <c r="G200" s="19" t="s">
        <v>77</v>
      </c>
      <c r="H200" s="9"/>
    </row>
    <row r="201" spans="1:8" s="8" customFormat="1" x14ac:dyDescent="0.25">
      <c r="A201" s="245"/>
      <c r="H201" s="352"/>
    </row>
    <row r="202" spans="1:8" x14ac:dyDescent="0.25">
      <c r="A202" s="15"/>
      <c r="C202" s="87" t="s">
        <v>5546</v>
      </c>
      <c r="E202" s="90"/>
      <c r="F202" s="86"/>
      <c r="H202" s="327"/>
    </row>
    <row r="203" spans="1:8" ht="31.5" x14ac:dyDescent="0.25">
      <c r="A203" s="318" t="s">
        <v>117</v>
      </c>
      <c r="B203" s="333" t="s">
        <v>117</v>
      </c>
      <c r="C203" s="95" t="s">
        <v>32</v>
      </c>
      <c r="D203" s="95" t="s">
        <v>33</v>
      </c>
      <c r="E203" s="96" t="s">
        <v>162</v>
      </c>
      <c r="F203" s="97" t="s">
        <v>581</v>
      </c>
      <c r="G203" s="98" t="s">
        <v>4</v>
      </c>
      <c r="H203" s="353" t="s">
        <v>0</v>
      </c>
    </row>
    <row r="204" spans="1:8" x14ac:dyDescent="0.25">
      <c r="A204" s="17">
        <v>180</v>
      </c>
      <c r="B204" s="334">
        <v>1</v>
      </c>
      <c r="C204" s="323" t="s">
        <v>3943</v>
      </c>
      <c r="D204" s="323" t="s">
        <v>3944</v>
      </c>
      <c r="E204" s="323" t="s">
        <v>34</v>
      </c>
      <c r="F204" s="321">
        <v>65</v>
      </c>
      <c r="G204" s="321" t="s">
        <v>72</v>
      </c>
      <c r="H204" s="28" t="s">
        <v>73</v>
      </c>
    </row>
    <row r="205" spans="1:8" x14ac:dyDescent="0.25">
      <c r="A205" s="17">
        <v>181</v>
      </c>
      <c r="B205" s="334">
        <v>2</v>
      </c>
      <c r="C205" s="323" t="s">
        <v>3945</v>
      </c>
      <c r="D205" s="323" t="s">
        <v>3946</v>
      </c>
      <c r="E205" s="323" t="s">
        <v>34</v>
      </c>
      <c r="F205" s="321">
        <v>87</v>
      </c>
      <c r="G205" s="321" t="s">
        <v>31</v>
      </c>
      <c r="H205" s="322"/>
    </row>
    <row r="206" spans="1:8" x14ac:dyDescent="0.25">
      <c r="A206" s="17">
        <v>182</v>
      </c>
      <c r="B206" s="334">
        <v>3</v>
      </c>
      <c r="C206" s="323" t="s">
        <v>3947</v>
      </c>
      <c r="D206" s="323" t="s">
        <v>74</v>
      </c>
      <c r="E206" s="323" t="s">
        <v>34</v>
      </c>
      <c r="F206" s="321">
        <v>93</v>
      </c>
      <c r="G206" s="321" t="s">
        <v>77</v>
      </c>
      <c r="H206" s="322"/>
    </row>
    <row r="207" spans="1:8" x14ac:dyDescent="0.25">
      <c r="A207" s="17">
        <v>183</v>
      </c>
      <c r="B207" s="334">
        <v>4</v>
      </c>
      <c r="C207" s="323" t="s">
        <v>3948</v>
      </c>
      <c r="D207" s="323" t="s">
        <v>188</v>
      </c>
      <c r="E207" s="323" t="s">
        <v>34</v>
      </c>
      <c r="F207" s="321">
        <v>67</v>
      </c>
      <c r="G207" s="321" t="s">
        <v>72</v>
      </c>
      <c r="H207" s="354" t="s">
        <v>73</v>
      </c>
    </row>
    <row r="208" spans="1:8" x14ac:dyDescent="0.25">
      <c r="A208" s="17">
        <v>184</v>
      </c>
      <c r="B208" s="335">
        <v>5</v>
      </c>
      <c r="C208" s="323" t="s">
        <v>3949</v>
      </c>
      <c r="D208" s="323" t="s">
        <v>3950</v>
      </c>
      <c r="E208" s="323" t="s">
        <v>34</v>
      </c>
      <c r="F208" s="321">
        <v>0</v>
      </c>
      <c r="G208" s="321" t="s">
        <v>395</v>
      </c>
      <c r="H208" s="384" t="s">
        <v>2219</v>
      </c>
    </row>
    <row r="209" spans="1:8" x14ac:dyDescent="0.25">
      <c r="A209" s="17">
        <v>185</v>
      </c>
      <c r="B209" s="334">
        <v>6</v>
      </c>
      <c r="C209" s="323" t="s">
        <v>3951</v>
      </c>
      <c r="D209" s="323" t="s">
        <v>990</v>
      </c>
      <c r="E209" s="323" t="s">
        <v>34</v>
      </c>
      <c r="F209" s="321">
        <v>64</v>
      </c>
      <c r="G209" s="321" t="s">
        <v>105</v>
      </c>
      <c r="H209" s="322" t="s">
        <v>5441</v>
      </c>
    </row>
    <row r="210" spans="1:8" x14ac:dyDescent="0.25">
      <c r="A210" s="17">
        <v>186</v>
      </c>
      <c r="B210" s="334">
        <v>7</v>
      </c>
      <c r="C210" s="323" t="s">
        <v>3952</v>
      </c>
      <c r="D210" s="323" t="s">
        <v>76</v>
      </c>
      <c r="E210" s="323" t="s">
        <v>6</v>
      </c>
      <c r="F210" s="321">
        <v>90</v>
      </c>
      <c r="G210" s="321" t="s">
        <v>77</v>
      </c>
      <c r="H210" s="322"/>
    </row>
    <row r="211" spans="1:8" x14ac:dyDescent="0.25">
      <c r="A211" s="17">
        <v>187</v>
      </c>
      <c r="B211" s="334">
        <v>8</v>
      </c>
      <c r="C211" s="323" t="s">
        <v>3953</v>
      </c>
      <c r="D211" s="323" t="s">
        <v>469</v>
      </c>
      <c r="E211" s="323" t="s">
        <v>370</v>
      </c>
      <c r="F211" s="321">
        <v>55</v>
      </c>
      <c r="G211" s="321" t="s">
        <v>105</v>
      </c>
      <c r="H211" s="322" t="s">
        <v>5547</v>
      </c>
    </row>
    <row r="212" spans="1:8" x14ac:dyDescent="0.25">
      <c r="A212" s="17">
        <v>188</v>
      </c>
      <c r="B212" s="334">
        <v>9</v>
      </c>
      <c r="C212" s="323" t="s">
        <v>3954</v>
      </c>
      <c r="D212" s="323" t="s">
        <v>2703</v>
      </c>
      <c r="E212" s="323" t="s">
        <v>178</v>
      </c>
      <c r="F212" s="321">
        <v>90</v>
      </c>
      <c r="G212" s="321" t="s">
        <v>77</v>
      </c>
      <c r="H212" s="322"/>
    </row>
    <row r="213" spans="1:8" x14ac:dyDescent="0.25">
      <c r="A213" s="17">
        <v>189</v>
      </c>
      <c r="B213" s="334">
        <v>10</v>
      </c>
      <c r="C213" s="323" t="s">
        <v>3955</v>
      </c>
      <c r="D213" s="323" t="s">
        <v>3956</v>
      </c>
      <c r="E213" s="323" t="s">
        <v>209</v>
      </c>
      <c r="F213" s="321">
        <v>97</v>
      </c>
      <c r="G213" s="321" t="s">
        <v>77</v>
      </c>
      <c r="H213" s="322"/>
    </row>
    <row r="214" spans="1:8" x14ac:dyDescent="0.25">
      <c r="A214" s="17">
        <v>190</v>
      </c>
      <c r="B214" s="334">
        <v>11</v>
      </c>
      <c r="C214" s="323" t="s">
        <v>3957</v>
      </c>
      <c r="D214" s="323" t="s">
        <v>3958</v>
      </c>
      <c r="E214" s="323" t="s">
        <v>42</v>
      </c>
      <c r="F214" s="321">
        <v>96</v>
      </c>
      <c r="G214" s="355" t="s">
        <v>77</v>
      </c>
      <c r="H214" s="356"/>
    </row>
    <row r="215" spans="1:8" x14ac:dyDescent="0.25">
      <c r="A215" s="17">
        <v>191</v>
      </c>
      <c r="B215" s="334">
        <v>12</v>
      </c>
      <c r="C215" s="323" t="s">
        <v>3959</v>
      </c>
      <c r="D215" s="323" t="s">
        <v>92</v>
      </c>
      <c r="E215" s="323" t="s">
        <v>42</v>
      </c>
      <c r="F215" s="321">
        <v>92</v>
      </c>
      <c r="G215" s="355" t="s">
        <v>77</v>
      </c>
      <c r="H215" s="322"/>
    </row>
    <row r="216" spans="1:8" x14ac:dyDescent="0.25">
      <c r="A216" s="17">
        <v>192</v>
      </c>
      <c r="B216" s="335">
        <v>13</v>
      </c>
      <c r="C216" s="323" t="s">
        <v>3960</v>
      </c>
      <c r="D216" s="323" t="s">
        <v>3961</v>
      </c>
      <c r="E216" s="323" t="s">
        <v>490</v>
      </c>
      <c r="F216" s="321">
        <v>86</v>
      </c>
      <c r="G216" s="321" t="s">
        <v>31</v>
      </c>
      <c r="H216" s="322"/>
    </row>
    <row r="217" spans="1:8" x14ac:dyDescent="0.25">
      <c r="A217" s="17">
        <v>193</v>
      </c>
      <c r="B217" s="334">
        <v>14</v>
      </c>
      <c r="C217" s="323" t="s">
        <v>3962</v>
      </c>
      <c r="D217" s="323" t="s">
        <v>1516</v>
      </c>
      <c r="E217" s="323" t="s">
        <v>47</v>
      </c>
      <c r="F217" s="321">
        <v>91</v>
      </c>
      <c r="G217" s="28" t="s">
        <v>77</v>
      </c>
      <c r="H217" s="322"/>
    </row>
    <row r="218" spans="1:8" x14ac:dyDescent="0.25">
      <c r="A218" s="17">
        <v>194</v>
      </c>
      <c r="B218" s="334">
        <v>15</v>
      </c>
      <c r="C218" s="323" t="s">
        <v>3963</v>
      </c>
      <c r="D218" s="323" t="s">
        <v>1743</v>
      </c>
      <c r="E218" s="323" t="s">
        <v>104</v>
      </c>
      <c r="F218" s="321">
        <v>0</v>
      </c>
      <c r="G218" s="28" t="s">
        <v>395</v>
      </c>
      <c r="H218" s="384" t="s">
        <v>2219</v>
      </c>
    </row>
    <row r="219" spans="1:8" x14ac:dyDescent="0.25">
      <c r="A219" s="17">
        <v>195</v>
      </c>
      <c r="B219" s="334">
        <v>16</v>
      </c>
      <c r="C219" s="323" t="s">
        <v>3964</v>
      </c>
      <c r="D219" s="323" t="s">
        <v>3965</v>
      </c>
      <c r="E219" s="323" t="s">
        <v>104</v>
      </c>
      <c r="F219" s="321">
        <v>0</v>
      </c>
      <c r="G219" s="321" t="s">
        <v>395</v>
      </c>
      <c r="H219" s="384" t="s">
        <v>2219</v>
      </c>
    </row>
    <row r="220" spans="1:8" x14ac:dyDescent="0.25">
      <c r="A220" s="17">
        <v>196</v>
      </c>
      <c r="B220" s="334">
        <v>17</v>
      </c>
      <c r="C220" s="323" t="s">
        <v>3966</v>
      </c>
      <c r="D220" s="323" t="s">
        <v>96</v>
      </c>
      <c r="E220" s="323" t="s">
        <v>15</v>
      </c>
      <c r="F220" s="321">
        <v>76</v>
      </c>
      <c r="G220" s="321" t="s">
        <v>72</v>
      </c>
      <c r="H220" s="322"/>
    </row>
    <row r="221" spans="1:8" x14ac:dyDescent="0.25">
      <c r="A221" s="17">
        <v>197</v>
      </c>
      <c r="B221" s="334">
        <v>18</v>
      </c>
      <c r="C221" s="323" t="s">
        <v>5548</v>
      </c>
      <c r="D221" s="323" t="s">
        <v>3531</v>
      </c>
      <c r="E221" s="323" t="s">
        <v>81</v>
      </c>
      <c r="F221" s="321">
        <v>0</v>
      </c>
      <c r="G221" s="321" t="s">
        <v>395</v>
      </c>
      <c r="H221" s="384" t="s">
        <v>2219</v>
      </c>
    </row>
    <row r="222" spans="1:8" x14ac:dyDescent="0.25">
      <c r="A222" s="17">
        <v>198</v>
      </c>
      <c r="B222" s="334">
        <v>19</v>
      </c>
      <c r="C222" s="323" t="s">
        <v>3967</v>
      </c>
      <c r="D222" s="323" t="s">
        <v>188</v>
      </c>
      <c r="E222" s="323" t="s">
        <v>507</v>
      </c>
      <c r="F222" s="321">
        <v>66</v>
      </c>
      <c r="G222" s="321" t="s">
        <v>72</v>
      </c>
      <c r="H222" s="322" t="s">
        <v>73</v>
      </c>
    </row>
    <row r="223" spans="1:8" x14ac:dyDescent="0.25">
      <c r="A223" s="17">
        <v>199</v>
      </c>
      <c r="B223" s="334">
        <v>20</v>
      </c>
      <c r="C223" s="323" t="s">
        <v>3968</v>
      </c>
      <c r="D223" s="323" t="s">
        <v>3969</v>
      </c>
      <c r="E223" s="323" t="s">
        <v>231</v>
      </c>
      <c r="F223" s="321">
        <v>65</v>
      </c>
      <c r="G223" s="321" t="s">
        <v>72</v>
      </c>
      <c r="H223" s="322" t="s">
        <v>73</v>
      </c>
    </row>
    <row r="224" spans="1:8" x14ac:dyDescent="0.25">
      <c r="A224" s="17">
        <v>200</v>
      </c>
      <c r="B224" s="335">
        <v>21</v>
      </c>
      <c r="C224" s="323" t="s">
        <v>3971</v>
      </c>
      <c r="D224" s="323" t="s">
        <v>3972</v>
      </c>
      <c r="E224" s="323" t="s">
        <v>8</v>
      </c>
      <c r="F224" s="321">
        <v>0</v>
      </c>
      <c r="G224" s="321" t="s">
        <v>395</v>
      </c>
      <c r="H224" s="384" t="s">
        <v>2219</v>
      </c>
    </row>
    <row r="225" spans="1:8" x14ac:dyDescent="0.25">
      <c r="A225" s="17">
        <v>201</v>
      </c>
      <c r="B225" s="334">
        <v>22</v>
      </c>
      <c r="C225" s="323" t="s">
        <v>3973</v>
      </c>
      <c r="D225" s="323" t="s">
        <v>2623</v>
      </c>
      <c r="E225" s="323" t="s">
        <v>296</v>
      </c>
      <c r="F225" s="321">
        <v>0</v>
      </c>
      <c r="G225" s="321" t="s">
        <v>395</v>
      </c>
      <c r="H225" s="384" t="s">
        <v>2219</v>
      </c>
    </row>
    <row r="226" spans="1:8" x14ac:dyDescent="0.25">
      <c r="A226" s="17">
        <v>202</v>
      </c>
      <c r="B226" s="334">
        <v>23</v>
      </c>
      <c r="C226" s="323" t="s">
        <v>3974</v>
      </c>
      <c r="D226" s="323" t="s">
        <v>18</v>
      </c>
      <c r="E226" s="323" t="s">
        <v>2425</v>
      </c>
      <c r="F226" s="321">
        <v>96</v>
      </c>
      <c r="G226" s="321" t="s">
        <v>77</v>
      </c>
      <c r="H226" s="322"/>
    </row>
    <row r="227" spans="1:8" x14ac:dyDescent="0.25">
      <c r="A227" s="17">
        <v>203</v>
      </c>
      <c r="B227" s="334">
        <v>24</v>
      </c>
      <c r="C227" s="323" t="s">
        <v>3975</v>
      </c>
      <c r="D227" s="323" t="s">
        <v>158</v>
      </c>
      <c r="E227" s="323" t="s">
        <v>170</v>
      </c>
      <c r="F227" s="321">
        <v>86</v>
      </c>
      <c r="G227" s="321" t="s">
        <v>31</v>
      </c>
      <c r="H227" s="322"/>
    </row>
    <row r="228" spans="1:8" x14ac:dyDescent="0.25">
      <c r="A228" s="17">
        <v>204</v>
      </c>
      <c r="B228" s="334">
        <v>25</v>
      </c>
      <c r="C228" s="323" t="s">
        <v>3976</v>
      </c>
      <c r="D228" s="323" t="s">
        <v>329</v>
      </c>
      <c r="E228" s="323" t="s">
        <v>170</v>
      </c>
      <c r="F228" s="321">
        <v>91</v>
      </c>
      <c r="G228" s="321" t="s">
        <v>77</v>
      </c>
      <c r="H228" s="322"/>
    </row>
    <row r="229" spans="1:8" x14ac:dyDescent="0.25">
      <c r="A229" s="17">
        <v>205</v>
      </c>
      <c r="B229" s="334">
        <v>26</v>
      </c>
      <c r="C229" s="323" t="s">
        <v>3977</v>
      </c>
      <c r="D229" s="323" t="s">
        <v>158</v>
      </c>
      <c r="E229" s="323" t="s">
        <v>182</v>
      </c>
      <c r="F229" s="321">
        <v>86</v>
      </c>
      <c r="G229" s="321" t="s">
        <v>31</v>
      </c>
      <c r="H229" s="322"/>
    </row>
    <row r="230" spans="1:8" x14ac:dyDescent="0.25">
      <c r="A230" s="17">
        <v>206</v>
      </c>
      <c r="B230" s="334">
        <v>27</v>
      </c>
      <c r="C230" s="323" t="s">
        <v>3978</v>
      </c>
      <c r="D230" s="323" t="s">
        <v>3979</v>
      </c>
      <c r="E230" s="323" t="s">
        <v>3980</v>
      </c>
      <c r="F230" s="321">
        <v>100</v>
      </c>
      <c r="G230" s="321" t="s">
        <v>77</v>
      </c>
      <c r="H230" s="322"/>
    </row>
    <row r="231" spans="1:8" x14ac:dyDescent="0.25">
      <c r="A231" s="17">
        <v>207</v>
      </c>
      <c r="B231" s="334">
        <v>28</v>
      </c>
      <c r="C231" s="323" t="s">
        <v>3981</v>
      </c>
      <c r="D231" s="323" t="s">
        <v>3982</v>
      </c>
      <c r="E231" s="323" t="s">
        <v>3983</v>
      </c>
      <c r="F231" s="321">
        <v>90</v>
      </c>
      <c r="G231" s="321" t="s">
        <v>77</v>
      </c>
      <c r="H231" s="357"/>
    </row>
    <row r="232" spans="1:8" x14ac:dyDescent="0.25">
      <c r="A232" s="17">
        <v>208</v>
      </c>
      <c r="B232" s="335">
        <v>29</v>
      </c>
      <c r="C232" s="323" t="s">
        <v>3984</v>
      </c>
      <c r="D232" s="323" t="s">
        <v>3985</v>
      </c>
      <c r="E232" s="323" t="s">
        <v>62</v>
      </c>
      <c r="F232" s="321">
        <v>64</v>
      </c>
      <c r="G232" s="321" t="s">
        <v>105</v>
      </c>
      <c r="H232" s="322" t="s">
        <v>5441</v>
      </c>
    </row>
    <row r="233" spans="1:8" x14ac:dyDescent="0.25">
      <c r="A233" s="17">
        <v>209</v>
      </c>
      <c r="B233" s="334">
        <v>30</v>
      </c>
      <c r="C233" s="323" t="s">
        <v>3986</v>
      </c>
      <c r="D233" s="323" t="s">
        <v>3987</v>
      </c>
      <c r="E233" s="323" t="s">
        <v>62</v>
      </c>
      <c r="F233" s="321">
        <v>96</v>
      </c>
      <c r="G233" s="321" t="s">
        <v>77</v>
      </c>
      <c r="H233" s="353"/>
    </row>
    <row r="234" spans="1:8" x14ac:dyDescent="0.25">
      <c r="A234" s="17">
        <v>210</v>
      </c>
      <c r="B234" s="334">
        <v>31</v>
      </c>
      <c r="C234" s="323" t="s">
        <v>3988</v>
      </c>
      <c r="D234" s="323" t="s">
        <v>268</v>
      </c>
      <c r="E234" s="323" t="s">
        <v>63</v>
      </c>
      <c r="F234" s="321">
        <v>91</v>
      </c>
      <c r="G234" s="321" t="s">
        <v>77</v>
      </c>
      <c r="H234" s="325"/>
    </row>
    <row r="235" spans="1:8" x14ac:dyDescent="0.25">
      <c r="A235" s="17">
        <v>211</v>
      </c>
      <c r="B235" s="334">
        <v>32</v>
      </c>
      <c r="C235" s="323" t="s">
        <v>3989</v>
      </c>
      <c r="D235" s="323" t="s">
        <v>96</v>
      </c>
      <c r="E235" s="323" t="s">
        <v>64</v>
      </c>
      <c r="F235" s="321">
        <v>98</v>
      </c>
      <c r="G235" s="321" t="s">
        <v>77</v>
      </c>
      <c r="H235" s="325"/>
    </row>
    <row r="236" spans="1:8" x14ac:dyDescent="0.25">
      <c r="A236" s="17">
        <v>212</v>
      </c>
      <c r="B236" s="334">
        <v>33</v>
      </c>
      <c r="C236" s="323" t="s">
        <v>3990</v>
      </c>
      <c r="D236" s="323" t="s">
        <v>318</v>
      </c>
      <c r="E236" s="323" t="s">
        <v>137</v>
      </c>
      <c r="F236" s="321">
        <v>97</v>
      </c>
      <c r="G236" s="321" t="s">
        <v>77</v>
      </c>
      <c r="H236" s="325"/>
    </row>
    <row r="237" spans="1:8" x14ac:dyDescent="0.25">
      <c r="A237" s="17">
        <v>213</v>
      </c>
      <c r="B237" s="334">
        <v>34</v>
      </c>
      <c r="C237" s="323" t="s">
        <v>3991</v>
      </c>
      <c r="D237" s="323" t="s">
        <v>175</v>
      </c>
      <c r="E237" s="323" t="s">
        <v>67</v>
      </c>
      <c r="F237" s="321">
        <v>91</v>
      </c>
      <c r="G237" s="321" t="s">
        <v>77</v>
      </c>
      <c r="H237" s="325"/>
    </row>
    <row r="238" spans="1:8" x14ac:dyDescent="0.25">
      <c r="A238" s="17">
        <v>214</v>
      </c>
      <c r="B238" s="334">
        <v>35</v>
      </c>
      <c r="C238" s="323" t="s">
        <v>3992</v>
      </c>
      <c r="D238" s="323" t="s">
        <v>3993</v>
      </c>
      <c r="E238" s="323" t="s">
        <v>12</v>
      </c>
      <c r="F238" s="321">
        <v>91</v>
      </c>
      <c r="G238" s="321" t="s">
        <v>77</v>
      </c>
      <c r="H238" s="353"/>
    </row>
    <row r="239" spans="1:8" x14ac:dyDescent="0.25">
      <c r="A239" s="17">
        <v>215</v>
      </c>
      <c r="B239" s="334">
        <v>36</v>
      </c>
      <c r="C239" s="323" t="s">
        <v>3994</v>
      </c>
      <c r="D239" s="323" t="s">
        <v>3995</v>
      </c>
      <c r="E239" s="323" t="s">
        <v>393</v>
      </c>
      <c r="F239" s="321">
        <v>80</v>
      </c>
      <c r="G239" s="321" t="s">
        <v>31</v>
      </c>
      <c r="H239" s="322"/>
    </row>
    <row r="240" spans="1:8" x14ac:dyDescent="0.25">
      <c r="A240" s="17">
        <v>216</v>
      </c>
      <c r="B240" s="335">
        <v>37</v>
      </c>
      <c r="C240" s="323" t="s">
        <v>3996</v>
      </c>
      <c r="D240" s="323" t="s">
        <v>3997</v>
      </c>
      <c r="E240" s="323" t="s">
        <v>393</v>
      </c>
      <c r="F240" s="321">
        <v>90</v>
      </c>
      <c r="G240" s="321" t="s">
        <v>77</v>
      </c>
      <c r="H240" s="322"/>
    </row>
    <row r="241" spans="1:13" x14ac:dyDescent="0.25">
      <c r="A241" s="17">
        <v>217</v>
      </c>
      <c r="B241" s="334">
        <v>38</v>
      </c>
      <c r="C241" s="323" t="s">
        <v>3998</v>
      </c>
      <c r="D241" s="323" t="s">
        <v>3999</v>
      </c>
      <c r="E241" s="323" t="s">
        <v>140</v>
      </c>
      <c r="F241" s="321">
        <v>65</v>
      </c>
      <c r="G241" s="321" t="s">
        <v>72</v>
      </c>
      <c r="H241" s="322" t="s">
        <v>73</v>
      </c>
    </row>
    <row r="242" spans="1:13" x14ac:dyDescent="0.25">
      <c r="A242" s="17">
        <v>218</v>
      </c>
      <c r="B242" s="334">
        <v>39</v>
      </c>
      <c r="C242" s="323" t="s">
        <v>4000</v>
      </c>
      <c r="D242" s="323" t="s">
        <v>428</v>
      </c>
      <c r="E242" s="323" t="s">
        <v>176</v>
      </c>
      <c r="F242" s="321">
        <v>98</v>
      </c>
      <c r="G242" s="321" t="s">
        <v>77</v>
      </c>
      <c r="H242" s="322"/>
    </row>
    <row r="243" spans="1:13" x14ac:dyDescent="0.25">
      <c r="A243" s="17">
        <v>219</v>
      </c>
      <c r="B243" s="334">
        <v>40</v>
      </c>
      <c r="C243" s="323" t="s">
        <v>4001</v>
      </c>
      <c r="D243" s="323" t="s">
        <v>4002</v>
      </c>
      <c r="E243" s="323" t="s">
        <v>70</v>
      </c>
      <c r="F243" s="321">
        <v>65</v>
      </c>
      <c r="G243" s="321" t="s">
        <v>72</v>
      </c>
      <c r="H243" s="322"/>
    </row>
    <row r="244" spans="1:13" x14ac:dyDescent="0.25">
      <c r="A244" s="15"/>
      <c r="B244" s="8"/>
      <c r="C244" s="75"/>
      <c r="D244" s="8"/>
      <c r="E244" s="116"/>
      <c r="F244" s="75"/>
      <c r="G244" s="8"/>
      <c r="H244" s="324"/>
    </row>
    <row r="245" spans="1:13" x14ac:dyDescent="0.25">
      <c r="A245" s="15"/>
      <c r="C245" s="87" t="s">
        <v>4003</v>
      </c>
      <c r="E245" s="90"/>
      <c r="F245" s="86"/>
      <c r="H245" s="327"/>
    </row>
    <row r="246" spans="1:13" ht="31.5" x14ac:dyDescent="0.25">
      <c r="A246" s="333" t="s">
        <v>117</v>
      </c>
      <c r="B246" s="333" t="s">
        <v>117</v>
      </c>
      <c r="C246" s="350" t="s">
        <v>32</v>
      </c>
      <c r="D246" s="350" t="s">
        <v>33</v>
      </c>
      <c r="E246" s="351" t="s">
        <v>162</v>
      </c>
      <c r="F246" s="97" t="s">
        <v>581</v>
      </c>
      <c r="G246" s="321" t="s">
        <v>4</v>
      </c>
      <c r="H246" s="97" t="s">
        <v>0</v>
      </c>
      <c r="I246" s="339"/>
      <c r="J246" s="90"/>
      <c r="K246" s="90"/>
      <c r="L246" s="86"/>
      <c r="M246" s="86"/>
    </row>
    <row r="247" spans="1:13" x14ac:dyDescent="0.25">
      <c r="A247" s="17">
        <v>220</v>
      </c>
      <c r="B247" s="334">
        <v>1</v>
      </c>
      <c r="C247" s="6" t="s">
        <v>4004</v>
      </c>
      <c r="D247" s="358" t="s">
        <v>2729</v>
      </c>
      <c r="E247" s="358" t="s">
        <v>71</v>
      </c>
      <c r="F247" s="5">
        <v>90</v>
      </c>
      <c r="G247" s="19" t="s">
        <v>77</v>
      </c>
      <c r="H247" s="325"/>
      <c r="I247" s="339"/>
      <c r="J247" s="90"/>
      <c r="K247" s="90"/>
      <c r="L247" s="86"/>
      <c r="M247" s="86"/>
    </row>
    <row r="248" spans="1:13" x14ac:dyDescent="0.25">
      <c r="A248" s="17">
        <v>221</v>
      </c>
      <c r="B248" s="334">
        <v>2</v>
      </c>
      <c r="C248" s="6" t="s">
        <v>4005</v>
      </c>
      <c r="D248" s="358" t="s">
        <v>4006</v>
      </c>
      <c r="E248" s="358" t="s">
        <v>34</v>
      </c>
      <c r="F248" s="5">
        <v>64</v>
      </c>
      <c r="G248" s="19" t="s">
        <v>105</v>
      </c>
      <c r="H248" s="326"/>
      <c r="I248" s="339"/>
      <c r="J248" s="90"/>
      <c r="K248" s="90"/>
      <c r="L248" s="490"/>
      <c r="M248" s="490"/>
    </row>
    <row r="249" spans="1:13" x14ac:dyDescent="0.25">
      <c r="A249" s="17">
        <v>222</v>
      </c>
      <c r="B249" s="334">
        <v>3</v>
      </c>
      <c r="C249" s="6" t="s">
        <v>4007</v>
      </c>
      <c r="D249" s="358" t="s">
        <v>714</v>
      </c>
      <c r="E249" s="358" t="s">
        <v>147</v>
      </c>
      <c r="F249" s="5">
        <v>90</v>
      </c>
      <c r="G249" s="19" t="s">
        <v>77</v>
      </c>
      <c r="H249" s="326"/>
    </row>
    <row r="250" spans="1:13" x14ac:dyDescent="0.25">
      <c r="A250" s="17">
        <v>223</v>
      </c>
      <c r="B250" s="334">
        <v>4</v>
      </c>
      <c r="C250" s="6" t="s">
        <v>4008</v>
      </c>
      <c r="D250" s="358" t="s">
        <v>4009</v>
      </c>
      <c r="E250" s="358" t="s">
        <v>6</v>
      </c>
      <c r="F250" s="5">
        <v>80</v>
      </c>
      <c r="G250" s="19" t="s">
        <v>31</v>
      </c>
      <c r="H250" s="326"/>
    </row>
    <row r="251" spans="1:13" x14ac:dyDescent="0.25">
      <c r="A251" s="17">
        <v>224</v>
      </c>
      <c r="B251" s="334">
        <v>5</v>
      </c>
      <c r="C251" s="6" t="s">
        <v>4010</v>
      </c>
      <c r="D251" s="358" t="s">
        <v>4011</v>
      </c>
      <c r="E251" s="358" t="s">
        <v>27</v>
      </c>
      <c r="F251" s="5">
        <v>78</v>
      </c>
      <c r="G251" s="19" t="s">
        <v>72</v>
      </c>
      <c r="H251" s="325"/>
    </row>
    <row r="252" spans="1:13" x14ac:dyDescent="0.25">
      <c r="A252" s="17">
        <v>225</v>
      </c>
      <c r="B252" s="334">
        <v>6</v>
      </c>
      <c r="C252" s="6" t="s">
        <v>4012</v>
      </c>
      <c r="D252" s="358" t="s">
        <v>494</v>
      </c>
      <c r="E252" s="358" t="s">
        <v>41</v>
      </c>
      <c r="F252" s="5">
        <v>91</v>
      </c>
      <c r="G252" s="19" t="s">
        <v>77</v>
      </c>
      <c r="H252" s="325"/>
    </row>
    <row r="253" spans="1:13" x14ac:dyDescent="0.25">
      <c r="A253" s="17">
        <v>226</v>
      </c>
      <c r="B253" s="334">
        <v>7</v>
      </c>
      <c r="C253" s="6" t="s">
        <v>4013</v>
      </c>
      <c r="D253" s="358" t="s">
        <v>98</v>
      </c>
      <c r="E253" s="358" t="s">
        <v>41</v>
      </c>
      <c r="F253" s="5">
        <v>90</v>
      </c>
      <c r="G253" s="19" t="s">
        <v>77</v>
      </c>
      <c r="H253" s="325"/>
    </row>
    <row r="254" spans="1:13" x14ac:dyDescent="0.25">
      <c r="A254" s="17">
        <v>227</v>
      </c>
      <c r="B254" s="334">
        <v>8</v>
      </c>
      <c r="C254" s="6" t="s">
        <v>4014</v>
      </c>
      <c r="D254" s="358" t="s">
        <v>4015</v>
      </c>
      <c r="E254" s="358" t="s">
        <v>649</v>
      </c>
      <c r="F254" s="5">
        <v>63</v>
      </c>
      <c r="G254" s="19" t="s">
        <v>105</v>
      </c>
      <c r="H254" s="325"/>
    </row>
    <row r="255" spans="1:13" x14ac:dyDescent="0.25">
      <c r="A255" s="17">
        <v>228</v>
      </c>
      <c r="B255" s="334">
        <v>9</v>
      </c>
      <c r="C255" s="6" t="s">
        <v>4016</v>
      </c>
      <c r="D255" s="358" t="s">
        <v>2596</v>
      </c>
      <c r="E255" s="358" t="s">
        <v>104</v>
      </c>
      <c r="F255" s="5">
        <v>55</v>
      </c>
      <c r="G255" s="19" t="s">
        <v>105</v>
      </c>
      <c r="H255" s="325" t="s">
        <v>73</v>
      </c>
    </row>
    <row r="256" spans="1:13" x14ac:dyDescent="0.25">
      <c r="A256" s="17">
        <v>229</v>
      </c>
      <c r="B256" s="334">
        <v>10</v>
      </c>
      <c r="C256" s="6" t="s">
        <v>4017</v>
      </c>
      <c r="D256" s="358" t="s">
        <v>439</v>
      </c>
      <c r="E256" s="358" t="s">
        <v>104</v>
      </c>
      <c r="F256" s="19">
        <v>73</v>
      </c>
      <c r="G256" s="19" t="s">
        <v>72</v>
      </c>
      <c r="H256" s="325"/>
    </row>
    <row r="257" spans="1:8" x14ac:dyDescent="0.25">
      <c r="A257" s="17">
        <v>230</v>
      </c>
      <c r="B257" s="334">
        <v>11</v>
      </c>
      <c r="C257" s="6" t="s">
        <v>4018</v>
      </c>
      <c r="D257" s="358" t="s">
        <v>439</v>
      </c>
      <c r="E257" s="358" t="s">
        <v>104</v>
      </c>
      <c r="F257" s="19">
        <v>87</v>
      </c>
      <c r="G257" s="19" t="s">
        <v>31</v>
      </c>
      <c r="H257" s="326"/>
    </row>
    <row r="258" spans="1:8" x14ac:dyDescent="0.25">
      <c r="A258" s="17">
        <v>231</v>
      </c>
      <c r="B258" s="334">
        <v>12</v>
      </c>
      <c r="C258" s="6" t="s">
        <v>4019</v>
      </c>
      <c r="D258" s="358" t="s">
        <v>46</v>
      </c>
      <c r="E258" s="358" t="s">
        <v>49</v>
      </c>
      <c r="F258" s="19">
        <v>77</v>
      </c>
      <c r="G258" s="19" t="s">
        <v>3764</v>
      </c>
      <c r="H258" s="326"/>
    </row>
    <row r="259" spans="1:8" x14ac:dyDescent="0.25">
      <c r="A259" s="17">
        <v>232</v>
      </c>
      <c r="B259" s="334">
        <v>13</v>
      </c>
      <c r="C259" s="6" t="s">
        <v>4020</v>
      </c>
      <c r="D259" s="358" t="s">
        <v>18</v>
      </c>
      <c r="E259" s="358" t="s">
        <v>49</v>
      </c>
      <c r="F259" s="19">
        <v>74</v>
      </c>
      <c r="G259" s="19" t="s">
        <v>3764</v>
      </c>
      <c r="H259" s="326"/>
    </row>
    <row r="260" spans="1:8" x14ac:dyDescent="0.25">
      <c r="A260" s="17">
        <v>233</v>
      </c>
      <c r="B260" s="334">
        <v>14</v>
      </c>
      <c r="C260" s="6" t="s">
        <v>4021</v>
      </c>
      <c r="D260" s="358" t="s">
        <v>68</v>
      </c>
      <c r="E260" s="358" t="s">
        <v>540</v>
      </c>
      <c r="F260" s="19">
        <v>86</v>
      </c>
      <c r="G260" s="19" t="s">
        <v>31</v>
      </c>
      <c r="H260" s="359"/>
    </row>
    <row r="261" spans="1:8" x14ac:dyDescent="0.25">
      <c r="A261" s="17">
        <v>234</v>
      </c>
      <c r="B261" s="334">
        <v>15</v>
      </c>
      <c r="C261" s="6" t="s">
        <v>4022</v>
      </c>
      <c r="D261" s="358" t="s">
        <v>18</v>
      </c>
      <c r="E261" s="358" t="s">
        <v>53</v>
      </c>
      <c r="F261" s="19">
        <v>83</v>
      </c>
      <c r="G261" s="19" t="s">
        <v>31</v>
      </c>
      <c r="H261" s="325"/>
    </row>
    <row r="262" spans="1:8" ht="13.9" customHeight="1" x14ac:dyDescent="0.25">
      <c r="A262" s="17">
        <v>235</v>
      </c>
      <c r="B262" s="334">
        <v>16</v>
      </c>
      <c r="C262" s="6" t="s">
        <v>4023</v>
      </c>
      <c r="D262" s="358" t="s">
        <v>4024</v>
      </c>
      <c r="E262" s="358" t="s">
        <v>231</v>
      </c>
      <c r="F262" s="19">
        <v>93</v>
      </c>
      <c r="G262" s="19" t="s">
        <v>77</v>
      </c>
      <c r="H262" s="325"/>
    </row>
    <row r="263" spans="1:8" x14ac:dyDescent="0.25">
      <c r="A263" s="17">
        <v>236</v>
      </c>
      <c r="B263" s="334">
        <v>17</v>
      </c>
      <c r="C263" s="6" t="s">
        <v>4025</v>
      </c>
      <c r="D263" s="358" t="s">
        <v>274</v>
      </c>
      <c r="E263" s="358" t="s">
        <v>21</v>
      </c>
      <c r="F263" s="19">
        <v>83</v>
      </c>
      <c r="G263" s="19" t="s">
        <v>31</v>
      </c>
      <c r="H263" s="325"/>
    </row>
    <row r="264" spans="1:8" x14ac:dyDescent="0.25">
      <c r="A264" s="17">
        <v>237</v>
      </c>
      <c r="B264" s="334">
        <v>18</v>
      </c>
      <c r="C264" s="6" t="s">
        <v>4026</v>
      </c>
      <c r="D264" s="358" t="s">
        <v>173</v>
      </c>
      <c r="E264" s="358" t="s">
        <v>16</v>
      </c>
      <c r="F264" s="19">
        <v>75</v>
      </c>
      <c r="G264" s="19" t="s">
        <v>72</v>
      </c>
      <c r="H264" s="326"/>
    </row>
    <row r="265" spans="1:8" x14ac:dyDescent="0.25">
      <c r="A265" s="17">
        <v>238</v>
      </c>
      <c r="B265" s="334">
        <v>19</v>
      </c>
      <c r="C265" s="6" t="s">
        <v>4027</v>
      </c>
      <c r="D265" s="358" t="s">
        <v>216</v>
      </c>
      <c r="E265" s="358" t="s">
        <v>666</v>
      </c>
      <c r="F265" s="19">
        <v>77</v>
      </c>
      <c r="G265" s="19" t="s">
        <v>72</v>
      </c>
      <c r="H265" s="325"/>
    </row>
    <row r="266" spans="1:8" x14ac:dyDescent="0.25">
      <c r="A266" s="17">
        <v>239</v>
      </c>
      <c r="B266" s="334">
        <v>20</v>
      </c>
      <c r="C266" s="6" t="s">
        <v>4028</v>
      </c>
      <c r="D266" s="358" t="s">
        <v>52</v>
      </c>
      <c r="E266" s="358" t="s">
        <v>8</v>
      </c>
      <c r="F266" s="19">
        <v>99</v>
      </c>
      <c r="G266" s="19" t="s">
        <v>77</v>
      </c>
      <c r="H266" s="325"/>
    </row>
    <row r="267" spans="1:8" x14ac:dyDescent="0.25">
      <c r="A267" s="17">
        <v>240</v>
      </c>
      <c r="B267" s="334">
        <v>21</v>
      </c>
      <c r="C267" s="6" t="s">
        <v>4029</v>
      </c>
      <c r="D267" s="358" t="s">
        <v>4030</v>
      </c>
      <c r="E267" s="358" t="s">
        <v>8</v>
      </c>
      <c r="F267" s="19">
        <v>89</v>
      </c>
      <c r="G267" s="19" t="s">
        <v>31</v>
      </c>
      <c r="H267" s="325"/>
    </row>
    <row r="268" spans="1:8" x14ac:dyDescent="0.25">
      <c r="A268" s="17">
        <v>241</v>
      </c>
      <c r="B268" s="334">
        <v>22</v>
      </c>
      <c r="C268" s="6" t="s">
        <v>4031</v>
      </c>
      <c r="D268" s="358" t="s">
        <v>4032</v>
      </c>
      <c r="E268" s="358" t="s">
        <v>8</v>
      </c>
      <c r="F268" s="19">
        <v>70</v>
      </c>
      <c r="G268" s="19" t="s">
        <v>72</v>
      </c>
      <c r="H268" s="325"/>
    </row>
    <row r="269" spans="1:8" x14ac:dyDescent="0.25">
      <c r="A269" s="17">
        <v>242</v>
      </c>
      <c r="B269" s="334">
        <v>23</v>
      </c>
      <c r="C269" s="6" t="s">
        <v>4033</v>
      </c>
      <c r="D269" s="358" t="s">
        <v>18</v>
      </c>
      <c r="E269" s="358" t="s">
        <v>86</v>
      </c>
      <c r="F269" s="19">
        <v>74</v>
      </c>
      <c r="G269" s="19" t="s">
        <v>72</v>
      </c>
      <c r="H269" s="325"/>
    </row>
    <row r="270" spans="1:8" x14ac:dyDescent="0.25">
      <c r="A270" s="17">
        <v>243</v>
      </c>
      <c r="B270" s="334">
        <v>24</v>
      </c>
      <c r="C270" s="6" t="s">
        <v>4034</v>
      </c>
      <c r="D270" s="358" t="s">
        <v>1572</v>
      </c>
      <c r="E270" s="358" t="s">
        <v>86</v>
      </c>
      <c r="F270" s="19">
        <v>80</v>
      </c>
      <c r="G270" s="19" t="s">
        <v>31</v>
      </c>
      <c r="H270" s="325"/>
    </row>
    <row r="271" spans="1:8" x14ac:dyDescent="0.25">
      <c r="A271" s="17">
        <v>244</v>
      </c>
      <c r="B271" s="334">
        <v>25</v>
      </c>
      <c r="C271" s="6" t="s">
        <v>4035</v>
      </c>
      <c r="D271" s="358" t="s">
        <v>4036</v>
      </c>
      <c r="E271" s="358" t="s">
        <v>86</v>
      </c>
      <c r="F271" s="19">
        <v>64</v>
      </c>
      <c r="G271" s="19" t="s">
        <v>105</v>
      </c>
      <c r="H271" s="325"/>
    </row>
    <row r="272" spans="1:8" x14ac:dyDescent="0.25">
      <c r="A272" s="17">
        <v>245</v>
      </c>
      <c r="B272" s="334">
        <v>26</v>
      </c>
      <c r="C272" s="6" t="s">
        <v>4037</v>
      </c>
      <c r="D272" s="358" t="s">
        <v>60</v>
      </c>
      <c r="E272" s="358" t="s">
        <v>170</v>
      </c>
      <c r="F272" s="19">
        <v>78</v>
      </c>
      <c r="G272" s="19" t="s">
        <v>72</v>
      </c>
      <c r="H272" s="325"/>
    </row>
    <row r="273" spans="1:8" x14ac:dyDescent="0.25">
      <c r="A273" s="17">
        <v>246</v>
      </c>
      <c r="B273" s="334">
        <v>27</v>
      </c>
      <c r="C273" s="6" t="s">
        <v>4038</v>
      </c>
      <c r="D273" s="358" t="s">
        <v>4039</v>
      </c>
      <c r="E273" s="358" t="s">
        <v>26</v>
      </c>
      <c r="F273" s="19">
        <v>84</v>
      </c>
      <c r="G273" s="19" t="s">
        <v>31</v>
      </c>
      <c r="H273" s="325"/>
    </row>
    <row r="274" spans="1:8" x14ac:dyDescent="0.25">
      <c r="A274" s="17">
        <v>247</v>
      </c>
      <c r="B274" s="334">
        <v>28</v>
      </c>
      <c r="C274" s="6" t="s">
        <v>4040</v>
      </c>
      <c r="D274" s="358" t="s">
        <v>350</v>
      </c>
      <c r="E274" s="358" t="s">
        <v>26</v>
      </c>
      <c r="F274" s="19">
        <v>99</v>
      </c>
      <c r="G274" s="19" t="s">
        <v>77</v>
      </c>
      <c r="H274" s="326"/>
    </row>
    <row r="275" spans="1:8" ht="33" customHeight="1" x14ac:dyDescent="0.25">
      <c r="A275" s="17">
        <v>248</v>
      </c>
      <c r="B275" s="334">
        <v>29</v>
      </c>
      <c r="C275" s="6" t="s">
        <v>4041</v>
      </c>
      <c r="D275" s="358" t="s">
        <v>4042</v>
      </c>
      <c r="E275" s="358" t="s">
        <v>26</v>
      </c>
      <c r="F275" s="19">
        <v>100</v>
      </c>
      <c r="G275" s="19" t="s">
        <v>77</v>
      </c>
      <c r="H275" s="326"/>
    </row>
    <row r="276" spans="1:8" x14ac:dyDescent="0.25">
      <c r="A276" s="17">
        <v>249</v>
      </c>
      <c r="B276" s="334">
        <v>30</v>
      </c>
      <c r="C276" s="6" t="s">
        <v>4043</v>
      </c>
      <c r="D276" s="358" t="s">
        <v>457</v>
      </c>
      <c r="E276" s="358" t="s">
        <v>156</v>
      </c>
      <c r="F276" s="19">
        <v>85</v>
      </c>
      <c r="G276" s="19" t="s">
        <v>31</v>
      </c>
      <c r="H276" s="326"/>
    </row>
    <row r="277" spans="1:8" x14ac:dyDescent="0.25">
      <c r="A277" s="17">
        <v>250</v>
      </c>
      <c r="B277" s="334">
        <v>31</v>
      </c>
      <c r="C277" s="6" t="s">
        <v>4068</v>
      </c>
      <c r="D277" s="358" t="s">
        <v>4069</v>
      </c>
      <c r="E277" s="358" t="s">
        <v>342</v>
      </c>
      <c r="F277" s="19">
        <v>75</v>
      </c>
      <c r="G277" s="19" t="s">
        <v>72</v>
      </c>
      <c r="H277" s="326"/>
    </row>
    <row r="278" spans="1:8" x14ac:dyDescent="0.25">
      <c r="A278" s="17">
        <v>251</v>
      </c>
      <c r="B278" s="334">
        <v>32</v>
      </c>
      <c r="C278" s="6" t="s">
        <v>4044</v>
      </c>
      <c r="D278" s="358" t="s">
        <v>211</v>
      </c>
      <c r="E278" s="358" t="s">
        <v>11</v>
      </c>
      <c r="F278" s="19">
        <v>70</v>
      </c>
      <c r="G278" s="19" t="s">
        <v>72</v>
      </c>
      <c r="H278" s="359"/>
    </row>
    <row r="279" spans="1:8" x14ac:dyDescent="0.25">
      <c r="A279" s="17">
        <v>252</v>
      </c>
      <c r="B279" s="334">
        <v>33</v>
      </c>
      <c r="C279" s="6" t="s">
        <v>4045</v>
      </c>
      <c r="D279" s="358" t="s">
        <v>4046</v>
      </c>
      <c r="E279" s="358" t="s">
        <v>1991</v>
      </c>
      <c r="F279" s="19">
        <v>60</v>
      </c>
      <c r="G279" s="19" t="s">
        <v>105</v>
      </c>
      <c r="H279" s="326" t="s">
        <v>73</v>
      </c>
    </row>
    <row r="280" spans="1:8" x14ac:dyDescent="0.25">
      <c r="A280" s="17">
        <v>253</v>
      </c>
      <c r="B280" s="334">
        <v>34</v>
      </c>
      <c r="C280" s="6" t="s">
        <v>4047</v>
      </c>
      <c r="D280" s="358" t="s">
        <v>79</v>
      </c>
      <c r="E280" s="358" t="s">
        <v>133</v>
      </c>
      <c r="F280" s="19">
        <v>78</v>
      </c>
      <c r="G280" s="19" t="s">
        <v>72</v>
      </c>
      <c r="H280" s="360"/>
    </row>
    <row r="281" spans="1:8" x14ac:dyDescent="0.25">
      <c r="A281" s="17">
        <v>254</v>
      </c>
      <c r="B281" s="334">
        <v>35</v>
      </c>
      <c r="C281" s="6" t="s">
        <v>4048</v>
      </c>
      <c r="D281" s="358" t="s">
        <v>4049</v>
      </c>
      <c r="E281" s="358" t="s">
        <v>420</v>
      </c>
      <c r="F281" s="19">
        <v>94</v>
      </c>
      <c r="G281" s="19" t="s">
        <v>77</v>
      </c>
      <c r="H281" s="360"/>
    </row>
    <row r="282" spans="1:8" x14ac:dyDescent="0.25">
      <c r="A282" s="17">
        <v>255</v>
      </c>
      <c r="B282" s="334">
        <v>36</v>
      </c>
      <c r="C282" s="6" t="s">
        <v>4050</v>
      </c>
      <c r="D282" s="358" t="s">
        <v>432</v>
      </c>
      <c r="E282" s="358" t="s">
        <v>271</v>
      </c>
      <c r="F282" s="19">
        <v>78</v>
      </c>
      <c r="G282" s="19" t="s">
        <v>72</v>
      </c>
      <c r="H282" s="326"/>
    </row>
    <row r="283" spans="1:8" x14ac:dyDescent="0.25">
      <c r="A283" s="17">
        <v>256</v>
      </c>
      <c r="B283" s="334">
        <v>37</v>
      </c>
      <c r="C283" s="6" t="s">
        <v>4051</v>
      </c>
      <c r="D283" s="358" t="s">
        <v>36</v>
      </c>
      <c r="E283" s="358" t="s">
        <v>483</v>
      </c>
      <c r="F283" s="19">
        <v>35</v>
      </c>
      <c r="G283" s="19" t="s">
        <v>101</v>
      </c>
      <c r="H283" s="385" t="s">
        <v>2219</v>
      </c>
    </row>
    <row r="284" spans="1:8" x14ac:dyDescent="0.25">
      <c r="A284" s="17">
        <v>257</v>
      </c>
      <c r="B284" s="334">
        <v>38</v>
      </c>
      <c r="C284" s="6" t="s">
        <v>4052</v>
      </c>
      <c r="D284" s="358" t="s">
        <v>4053</v>
      </c>
      <c r="E284" s="358" t="s">
        <v>4054</v>
      </c>
      <c r="F284" s="19">
        <v>94</v>
      </c>
      <c r="G284" s="19" t="s">
        <v>77</v>
      </c>
      <c r="H284" s="325" t="s">
        <v>5549</v>
      </c>
    </row>
    <row r="285" spans="1:8" x14ac:dyDescent="0.25">
      <c r="A285" s="17">
        <v>258</v>
      </c>
      <c r="B285" s="334">
        <v>39</v>
      </c>
      <c r="C285" s="6" t="s">
        <v>4055</v>
      </c>
      <c r="D285" s="358" t="s">
        <v>216</v>
      </c>
      <c r="E285" s="358" t="s">
        <v>203</v>
      </c>
      <c r="F285" s="19">
        <v>74</v>
      </c>
      <c r="G285" s="19" t="s">
        <v>72</v>
      </c>
      <c r="H285" s="326"/>
    </row>
    <row r="286" spans="1:8" x14ac:dyDescent="0.25">
      <c r="A286" s="17">
        <v>259</v>
      </c>
      <c r="B286" s="334">
        <v>40</v>
      </c>
      <c r="C286" s="6" t="s">
        <v>4056</v>
      </c>
      <c r="D286" s="358" t="s">
        <v>4057</v>
      </c>
      <c r="E286" s="358" t="s">
        <v>64</v>
      </c>
      <c r="F286" s="19">
        <v>78</v>
      </c>
      <c r="G286" s="19" t="s">
        <v>72</v>
      </c>
      <c r="H286" s="326"/>
    </row>
    <row r="287" spans="1:8" x14ac:dyDescent="0.25">
      <c r="A287" s="17">
        <v>260</v>
      </c>
      <c r="B287" s="334">
        <v>41</v>
      </c>
      <c r="C287" s="6" t="s">
        <v>4058</v>
      </c>
      <c r="D287" s="358" t="s">
        <v>4059</v>
      </c>
      <c r="E287" s="358" t="s">
        <v>137</v>
      </c>
      <c r="F287" s="19">
        <v>35</v>
      </c>
      <c r="G287" s="19" t="s">
        <v>101</v>
      </c>
      <c r="H287" s="385" t="s">
        <v>2219</v>
      </c>
    </row>
    <row r="288" spans="1:8" x14ac:dyDescent="0.25">
      <c r="A288" s="17">
        <v>261</v>
      </c>
      <c r="B288" s="334">
        <v>42</v>
      </c>
      <c r="C288" s="6" t="s">
        <v>4060</v>
      </c>
      <c r="D288" s="358" t="s">
        <v>188</v>
      </c>
      <c r="E288" s="358" t="s">
        <v>94</v>
      </c>
      <c r="F288" s="19">
        <v>97</v>
      </c>
      <c r="G288" s="19" t="s">
        <v>77</v>
      </c>
      <c r="H288" s="326"/>
    </row>
    <row r="289" spans="1:13" x14ac:dyDescent="0.25">
      <c r="A289" s="17">
        <v>262</v>
      </c>
      <c r="B289" s="334">
        <v>43</v>
      </c>
      <c r="C289" s="6" t="s">
        <v>4061</v>
      </c>
      <c r="D289" s="358" t="s">
        <v>188</v>
      </c>
      <c r="E289" s="358" t="s">
        <v>2869</v>
      </c>
      <c r="F289" s="19">
        <v>97</v>
      </c>
      <c r="G289" s="19" t="s">
        <v>77</v>
      </c>
      <c r="H289" s="326"/>
    </row>
    <row r="290" spans="1:13" x14ac:dyDescent="0.25">
      <c r="A290" s="17">
        <v>263</v>
      </c>
      <c r="B290" s="334">
        <v>44</v>
      </c>
      <c r="C290" s="6" t="s">
        <v>4062</v>
      </c>
      <c r="D290" s="358" t="s">
        <v>198</v>
      </c>
      <c r="E290" s="358" t="s">
        <v>12</v>
      </c>
      <c r="F290" s="19">
        <v>78</v>
      </c>
      <c r="G290" s="19" t="s">
        <v>72</v>
      </c>
      <c r="H290" s="359"/>
    </row>
    <row r="291" spans="1:13" x14ac:dyDescent="0.25">
      <c r="A291" s="17">
        <v>264</v>
      </c>
      <c r="B291" s="334">
        <v>45</v>
      </c>
      <c r="C291" s="6" t="s">
        <v>4063</v>
      </c>
      <c r="D291" s="358" t="s">
        <v>60</v>
      </c>
      <c r="E291" s="358" t="s">
        <v>12</v>
      </c>
      <c r="F291" s="19">
        <v>83</v>
      </c>
      <c r="G291" s="19" t="s">
        <v>31</v>
      </c>
      <c r="H291" s="325"/>
    </row>
    <row r="292" spans="1:13" x14ac:dyDescent="0.25">
      <c r="A292" s="17">
        <v>265</v>
      </c>
      <c r="B292" s="334">
        <v>46</v>
      </c>
      <c r="C292" s="6" t="s">
        <v>4064</v>
      </c>
      <c r="D292" s="358" t="s">
        <v>185</v>
      </c>
      <c r="E292" s="358" t="s">
        <v>12</v>
      </c>
      <c r="F292" s="19">
        <v>81</v>
      </c>
      <c r="G292" s="19" t="s">
        <v>31</v>
      </c>
      <c r="H292" s="325"/>
    </row>
    <row r="293" spans="1:13" x14ac:dyDescent="0.25">
      <c r="A293" s="17">
        <v>266</v>
      </c>
      <c r="B293" s="334">
        <v>47</v>
      </c>
      <c r="C293" s="6" t="s">
        <v>4065</v>
      </c>
      <c r="D293" s="358" t="s">
        <v>454</v>
      </c>
      <c r="E293" s="358" t="s">
        <v>140</v>
      </c>
      <c r="F293" s="19">
        <v>93</v>
      </c>
      <c r="G293" s="19" t="s">
        <v>77</v>
      </c>
      <c r="H293" s="360"/>
    </row>
    <row r="294" spans="1:13" x14ac:dyDescent="0.25">
      <c r="A294" s="17">
        <v>267</v>
      </c>
      <c r="B294" s="334">
        <v>48</v>
      </c>
      <c r="C294" s="6" t="s">
        <v>4066</v>
      </c>
      <c r="D294" s="358" t="s">
        <v>93</v>
      </c>
      <c r="E294" s="358" t="s">
        <v>176</v>
      </c>
      <c r="F294" s="19">
        <v>35</v>
      </c>
      <c r="G294" s="19" t="s">
        <v>101</v>
      </c>
      <c r="H294" s="385" t="s">
        <v>2219</v>
      </c>
    </row>
    <row r="295" spans="1:13" x14ac:dyDescent="0.25">
      <c r="A295" s="17">
        <v>268</v>
      </c>
      <c r="B295" s="330">
        <v>49</v>
      </c>
      <c r="C295" s="322" t="s">
        <v>4067</v>
      </c>
      <c r="D295" s="359" t="s">
        <v>18</v>
      </c>
      <c r="E295" s="359" t="s">
        <v>186</v>
      </c>
      <c r="F295" s="19">
        <v>84</v>
      </c>
      <c r="G295" s="19" t="s">
        <v>31</v>
      </c>
      <c r="H295" s="325"/>
    </row>
    <row r="296" spans="1:13" x14ac:dyDescent="0.25">
      <c r="A296" s="15"/>
      <c r="C296" s="86"/>
      <c r="E296" s="90"/>
      <c r="F296" s="86"/>
      <c r="G296" s="86"/>
      <c r="H296" s="327"/>
    </row>
    <row r="297" spans="1:13" x14ac:dyDescent="0.25">
      <c r="A297" s="15"/>
      <c r="C297" s="87" t="s">
        <v>5550</v>
      </c>
      <c r="E297" s="90"/>
      <c r="F297" s="86"/>
      <c r="H297" s="327"/>
    </row>
    <row r="298" spans="1:13" ht="31.5" x14ac:dyDescent="0.25">
      <c r="A298" s="318" t="s">
        <v>117</v>
      </c>
      <c r="B298" s="329" t="s">
        <v>117</v>
      </c>
      <c r="C298" s="350" t="s">
        <v>32</v>
      </c>
      <c r="D298" s="350" t="s">
        <v>33</v>
      </c>
      <c r="E298" s="351" t="s">
        <v>162</v>
      </c>
      <c r="F298" s="11" t="s">
        <v>581</v>
      </c>
      <c r="G298" s="12" t="s">
        <v>4</v>
      </c>
      <c r="H298" s="11" t="s">
        <v>0</v>
      </c>
      <c r="I298" s="339"/>
      <c r="J298" s="90"/>
      <c r="K298" s="90"/>
      <c r="L298" s="86"/>
      <c r="M298" s="86"/>
    </row>
    <row r="299" spans="1:13" x14ac:dyDescent="0.25">
      <c r="A299" s="17">
        <v>269</v>
      </c>
      <c r="B299" s="330">
        <v>1</v>
      </c>
      <c r="C299" s="18" t="s">
        <v>4070</v>
      </c>
      <c r="D299" s="18" t="s">
        <v>394</v>
      </c>
      <c r="E299" s="18" t="s">
        <v>34</v>
      </c>
      <c r="F299" s="18">
        <v>92</v>
      </c>
      <c r="G299" s="13" t="str">
        <f t="shared" ref="G299:G343" si="1">IF(F299&gt;=90,"Xuất Sắc",IF(F299&gt;=80,"Tốt",IF(F299&gt;=65,"Khá",IF(F299&gt;=50,"Trung Bình",IF(F299&gt;=35,"Yếu","Kém")))))</f>
        <v>Xuất Sắc</v>
      </c>
      <c r="H299" s="3"/>
      <c r="I299" s="339"/>
      <c r="J299" s="90"/>
      <c r="K299" s="90"/>
      <c r="L299" s="86"/>
      <c r="M299" s="86"/>
    </row>
    <row r="300" spans="1:13" x14ac:dyDescent="0.25">
      <c r="A300" s="17">
        <v>270</v>
      </c>
      <c r="B300" s="330">
        <v>2</v>
      </c>
      <c r="C300" s="18" t="s">
        <v>4071</v>
      </c>
      <c r="D300" s="18" t="s">
        <v>417</v>
      </c>
      <c r="E300" s="18" t="s">
        <v>34</v>
      </c>
      <c r="F300" s="386">
        <v>65</v>
      </c>
      <c r="G300" s="13" t="str">
        <f t="shared" si="1"/>
        <v>Khá</v>
      </c>
      <c r="H300" s="13"/>
      <c r="I300" s="339"/>
      <c r="J300" s="90"/>
      <c r="K300" s="90"/>
      <c r="L300" s="490"/>
      <c r="M300" s="490"/>
    </row>
    <row r="301" spans="1:13" x14ac:dyDescent="0.25">
      <c r="A301" s="17">
        <v>271</v>
      </c>
      <c r="B301" s="330">
        <v>3</v>
      </c>
      <c r="C301" s="18" t="s">
        <v>5551</v>
      </c>
      <c r="D301" s="18" t="s">
        <v>467</v>
      </c>
      <c r="E301" s="18" t="s">
        <v>34</v>
      </c>
      <c r="F301" s="386">
        <v>90</v>
      </c>
      <c r="G301" s="13" t="str">
        <f t="shared" si="1"/>
        <v>Xuất Sắc</v>
      </c>
      <c r="H301" s="13"/>
    </row>
    <row r="302" spans="1:13" x14ac:dyDescent="0.25">
      <c r="A302" s="17">
        <v>272</v>
      </c>
      <c r="B302" s="330">
        <v>4</v>
      </c>
      <c r="C302" s="18" t="s">
        <v>4072</v>
      </c>
      <c r="D302" s="18" t="s">
        <v>4073</v>
      </c>
      <c r="E302" s="18" t="s">
        <v>147</v>
      </c>
      <c r="F302" s="386">
        <v>65</v>
      </c>
      <c r="G302" s="13" t="str">
        <f t="shared" si="1"/>
        <v>Khá</v>
      </c>
      <c r="H302" s="13"/>
    </row>
    <row r="303" spans="1:13" x14ac:dyDescent="0.25">
      <c r="A303" s="17">
        <v>273</v>
      </c>
      <c r="B303" s="330">
        <v>5</v>
      </c>
      <c r="C303" s="18" t="s">
        <v>4074</v>
      </c>
      <c r="D303" s="18" t="s">
        <v>337</v>
      </c>
      <c r="E303" s="18" t="s">
        <v>252</v>
      </c>
      <c r="F303" s="386">
        <v>85</v>
      </c>
      <c r="G303" s="13" t="str">
        <f t="shared" si="1"/>
        <v>Tốt</v>
      </c>
      <c r="H303" s="3"/>
    </row>
    <row r="304" spans="1:13" x14ac:dyDescent="0.25">
      <c r="A304" s="17">
        <v>274</v>
      </c>
      <c r="B304" s="330">
        <v>6</v>
      </c>
      <c r="C304" s="18" t="s">
        <v>4075</v>
      </c>
      <c r="D304" s="18" t="s">
        <v>815</v>
      </c>
      <c r="E304" s="18" t="s">
        <v>6</v>
      </c>
      <c r="F304" s="386">
        <v>73</v>
      </c>
      <c r="G304" s="13" t="str">
        <f t="shared" si="1"/>
        <v>Khá</v>
      </c>
      <c r="H304" s="3"/>
    </row>
    <row r="305" spans="1:8" x14ac:dyDescent="0.25">
      <c r="A305" s="17">
        <v>275</v>
      </c>
      <c r="B305" s="330">
        <v>7</v>
      </c>
      <c r="C305" s="18" t="s">
        <v>4076</v>
      </c>
      <c r="D305" s="18" t="s">
        <v>714</v>
      </c>
      <c r="E305" s="18" t="s">
        <v>531</v>
      </c>
      <c r="F305" s="386">
        <v>91</v>
      </c>
      <c r="G305" s="13" t="str">
        <f t="shared" si="1"/>
        <v>Xuất Sắc</v>
      </c>
      <c r="H305" s="3"/>
    </row>
    <row r="306" spans="1:8" x14ac:dyDescent="0.25">
      <c r="A306" s="17">
        <v>276</v>
      </c>
      <c r="B306" s="330">
        <v>8</v>
      </c>
      <c r="C306" s="18" t="s">
        <v>4077</v>
      </c>
      <c r="D306" s="18" t="s">
        <v>2401</v>
      </c>
      <c r="E306" s="18" t="s">
        <v>41</v>
      </c>
      <c r="F306" s="386">
        <v>65</v>
      </c>
      <c r="G306" s="13" t="str">
        <f t="shared" si="1"/>
        <v>Khá</v>
      </c>
      <c r="H306" s="13"/>
    </row>
    <row r="307" spans="1:8" x14ac:dyDescent="0.25">
      <c r="A307" s="17">
        <v>277</v>
      </c>
      <c r="B307" s="330">
        <v>9</v>
      </c>
      <c r="C307" s="18" t="s">
        <v>4078</v>
      </c>
      <c r="D307" s="18" t="s">
        <v>3422</v>
      </c>
      <c r="E307" s="18" t="s">
        <v>4079</v>
      </c>
      <c r="F307" s="386">
        <v>75</v>
      </c>
      <c r="G307" s="13" t="str">
        <f t="shared" si="1"/>
        <v>Khá</v>
      </c>
      <c r="H307" s="13"/>
    </row>
    <row r="308" spans="1:8" x14ac:dyDescent="0.25">
      <c r="A308" s="17">
        <v>278</v>
      </c>
      <c r="B308" s="330">
        <v>10</v>
      </c>
      <c r="C308" s="18" t="s">
        <v>4080</v>
      </c>
      <c r="D308" s="18" t="s">
        <v>3621</v>
      </c>
      <c r="E308" s="18" t="s">
        <v>43</v>
      </c>
      <c r="F308" s="386">
        <v>65</v>
      </c>
      <c r="G308" s="13" t="str">
        <f t="shared" si="1"/>
        <v>Khá</v>
      </c>
      <c r="H308" s="13"/>
    </row>
    <row r="309" spans="1:8" x14ac:dyDescent="0.25">
      <c r="A309" s="17">
        <v>279</v>
      </c>
      <c r="B309" s="330">
        <v>11</v>
      </c>
      <c r="C309" s="18" t="s">
        <v>4081</v>
      </c>
      <c r="D309" s="18" t="s">
        <v>4082</v>
      </c>
      <c r="E309" s="18" t="s">
        <v>15</v>
      </c>
      <c r="F309" s="386">
        <v>70</v>
      </c>
      <c r="G309" s="13" t="str">
        <f t="shared" si="1"/>
        <v>Khá</v>
      </c>
      <c r="H309" s="3"/>
    </row>
    <row r="310" spans="1:8" x14ac:dyDescent="0.25">
      <c r="A310" s="17">
        <v>280</v>
      </c>
      <c r="B310" s="330">
        <v>12</v>
      </c>
      <c r="C310" s="18" t="s">
        <v>4083</v>
      </c>
      <c r="D310" s="18" t="s">
        <v>2292</v>
      </c>
      <c r="E310" s="18" t="s">
        <v>15</v>
      </c>
      <c r="F310" s="386">
        <v>65</v>
      </c>
      <c r="G310" s="13" t="str">
        <f t="shared" si="1"/>
        <v>Khá</v>
      </c>
      <c r="H310" s="45" t="s">
        <v>73</v>
      </c>
    </row>
    <row r="311" spans="1:8" x14ac:dyDescent="0.25">
      <c r="A311" s="17">
        <v>281</v>
      </c>
      <c r="B311" s="330">
        <v>13</v>
      </c>
      <c r="C311" s="18" t="s">
        <v>4084</v>
      </c>
      <c r="D311" s="18" t="s">
        <v>256</v>
      </c>
      <c r="E311" s="18" t="s">
        <v>81</v>
      </c>
      <c r="F311" s="386">
        <v>90</v>
      </c>
      <c r="G311" s="13" t="str">
        <f t="shared" si="1"/>
        <v>Xuất Sắc</v>
      </c>
      <c r="H311" s="13"/>
    </row>
    <row r="312" spans="1:8" x14ac:dyDescent="0.25">
      <c r="A312" s="17">
        <v>282</v>
      </c>
      <c r="B312" s="330">
        <v>14</v>
      </c>
      <c r="C312" s="18" t="s">
        <v>4085</v>
      </c>
      <c r="D312" s="18" t="s">
        <v>146</v>
      </c>
      <c r="E312" s="18" t="s">
        <v>21</v>
      </c>
      <c r="F312" s="386">
        <v>93</v>
      </c>
      <c r="G312" s="13" t="str">
        <f t="shared" si="1"/>
        <v>Xuất Sắc</v>
      </c>
      <c r="H312" s="3"/>
    </row>
    <row r="313" spans="1:8" x14ac:dyDescent="0.25">
      <c r="A313" s="17">
        <v>283</v>
      </c>
      <c r="B313" s="330">
        <v>15</v>
      </c>
      <c r="C313" s="18" t="s">
        <v>4086</v>
      </c>
      <c r="D313" s="18" t="s">
        <v>60</v>
      </c>
      <c r="E313" s="18" t="s">
        <v>508</v>
      </c>
      <c r="F313" s="386">
        <v>75</v>
      </c>
      <c r="G313" s="13" t="str">
        <f t="shared" si="1"/>
        <v>Khá</v>
      </c>
      <c r="H313" s="3"/>
    </row>
    <row r="314" spans="1:8" x14ac:dyDescent="0.25">
      <c r="A314" s="17">
        <v>284</v>
      </c>
      <c r="B314" s="330">
        <v>16</v>
      </c>
      <c r="C314" s="18" t="s">
        <v>4087</v>
      </c>
      <c r="D314" s="18" t="s">
        <v>4088</v>
      </c>
      <c r="E314" s="18" t="s">
        <v>8</v>
      </c>
      <c r="F314" s="386">
        <v>65</v>
      </c>
      <c r="G314" s="13" t="str">
        <f t="shared" si="1"/>
        <v>Khá</v>
      </c>
      <c r="H314" s="3"/>
    </row>
    <row r="315" spans="1:8" x14ac:dyDescent="0.25">
      <c r="A315" s="17">
        <v>285</v>
      </c>
      <c r="B315" s="330">
        <v>17</v>
      </c>
      <c r="C315" s="18" t="s">
        <v>4089</v>
      </c>
      <c r="D315" s="18" t="s">
        <v>4090</v>
      </c>
      <c r="E315" s="18" t="s">
        <v>8</v>
      </c>
      <c r="F315" s="386">
        <v>90</v>
      </c>
      <c r="G315" s="13" t="str">
        <f t="shared" si="1"/>
        <v>Xuất Sắc</v>
      </c>
      <c r="H315" s="3"/>
    </row>
    <row r="316" spans="1:8" x14ac:dyDescent="0.25">
      <c r="A316" s="17">
        <v>286</v>
      </c>
      <c r="B316" s="330">
        <v>18</v>
      </c>
      <c r="C316" s="18" t="s">
        <v>4091</v>
      </c>
      <c r="D316" s="18" t="s">
        <v>1363</v>
      </c>
      <c r="E316" s="18" t="s">
        <v>111</v>
      </c>
      <c r="F316" s="386">
        <v>75</v>
      </c>
      <c r="G316" s="13" t="str">
        <f t="shared" si="1"/>
        <v>Khá</v>
      </c>
      <c r="H316" s="45" t="s">
        <v>73</v>
      </c>
    </row>
    <row r="317" spans="1:8" x14ac:dyDescent="0.25">
      <c r="A317" s="17">
        <v>287</v>
      </c>
      <c r="B317" s="330">
        <v>19</v>
      </c>
      <c r="C317" s="18" t="s">
        <v>4092</v>
      </c>
      <c r="D317" s="18" t="s">
        <v>69</v>
      </c>
      <c r="E317" s="18" t="s">
        <v>111</v>
      </c>
      <c r="F317" s="386">
        <v>92</v>
      </c>
      <c r="G317" s="13" t="str">
        <f t="shared" si="1"/>
        <v>Xuất Sắc</v>
      </c>
      <c r="H317" s="3"/>
    </row>
    <row r="318" spans="1:8" x14ac:dyDescent="0.25">
      <c r="A318" s="17">
        <v>288</v>
      </c>
      <c r="B318" s="330">
        <v>20</v>
      </c>
      <c r="C318" s="18" t="s">
        <v>4093</v>
      </c>
      <c r="D318" s="18" t="s">
        <v>4094</v>
      </c>
      <c r="E318" s="18" t="s">
        <v>86</v>
      </c>
      <c r="F318" s="386">
        <v>65</v>
      </c>
      <c r="G318" s="13" t="str">
        <f t="shared" si="1"/>
        <v>Khá</v>
      </c>
      <c r="H318" s="45"/>
    </row>
    <row r="319" spans="1:8" x14ac:dyDescent="0.25">
      <c r="A319" s="17">
        <v>289</v>
      </c>
      <c r="B319" s="330">
        <v>21</v>
      </c>
      <c r="C319" s="18" t="s">
        <v>4095</v>
      </c>
      <c r="D319" s="18" t="s">
        <v>146</v>
      </c>
      <c r="E319" s="18" t="s">
        <v>86</v>
      </c>
      <c r="F319" s="386">
        <v>85</v>
      </c>
      <c r="G319" s="13" t="str">
        <f t="shared" si="1"/>
        <v>Tốt</v>
      </c>
      <c r="H319" s="3"/>
    </row>
    <row r="320" spans="1:8" x14ac:dyDescent="0.25">
      <c r="A320" s="17">
        <v>290</v>
      </c>
      <c r="B320" s="330">
        <v>22</v>
      </c>
      <c r="C320" s="18" t="s">
        <v>4096</v>
      </c>
      <c r="D320" s="18" t="s">
        <v>4097</v>
      </c>
      <c r="E320" s="18" t="s">
        <v>130</v>
      </c>
      <c r="F320" s="386">
        <v>65</v>
      </c>
      <c r="G320" s="13" t="str">
        <f t="shared" si="1"/>
        <v>Khá</v>
      </c>
      <c r="H320" s="45" t="s">
        <v>73</v>
      </c>
    </row>
    <row r="321" spans="1:8" x14ac:dyDescent="0.25">
      <c r="A321" s="17">
        <v>291</v>
      </c>
      <c r="B321" s="330">
        <v>23</v>
      </c>
      <c r="C321" s="18" t="s">
        <v>4098</v>
      </c>
      <c r="D321" s="18" t="s">
        <v>4099</v>
      </c>
      <c r="E321" s="18" t="s">
        <v>22</v>
      </c>
      <c r="F321" s="386">
        <v>65</v>
      </c>
      <c r="G321" s="13" t="str">
        <f t="shared" si="1"/>
        <v>Khá</v>
      </c>
      <c r="H321" s="13"/>
    </row>
    <row r="322" spans="1:8" x14ac:dyDescent="0.25">
      <c r="A322" s="17">
        <v>292</v>
      </c>
      <c r="B322" s="330">
        <v>24</v>
      </c>
      <c r="C322" s="18" t="s">
        <v>4100</v>
      </c>
      <c r="D322" s="18" t="s">
        <v>183</v>
      </c>
      <c r="E322" s="18" t="s">
        <v>201</v>
      </c>
      <c r="F322" s="386">
        <v>65</v>
      </c>
      <c r="G322" s="13" t="str">
        <f t="shared" si="1"/>
        <v>Khá</v>
      </c>
      <c r="H322" s="13"/>
    </row>
    <row r="323" spans="1:8" x14ac:dyDescent="0.25">
      <c r="A323" s="17">
        <v>293</v>
      </c>
      <c r="B323" s="330">
        <v>25</v>
      </c>
      <c r="C323" s="18" t="s">
        <v>4101</v>
      </c>
      <c r="D323" s="18" t="s">
        <v>432</v>
      </c>
      <c r="E323" s="18" t="s">
        <v>201</v>
      </c>
      <c r="F323" s="386">
        <v>65</v>
      </c>
      <c r="G323" s="13" t="str">
        <f t="shared" si="1"/>
        <v>Khá</v>
      </c>
      <c r="H323" s="45" t="s">
        <v>73</v>
      </c>
    </row>
    <row r="324" spans="1:8" x14ac:dyDescent="0.25">
      <c r="A324" s="17">
        <v>294</v>
      </c>
      <c r="B324" s="330">
        <v>26</v>
      </c>
      <c r="C324" s="18" t="s">
        <v>4102</v>
      </c>
      <c r="D324" s="18" t="s">
        <v>4103</v>
      </c>
      <c r="E324" s="18" t="s">
        <v>170</v>
      </c>
      <c r="F324" s="3">
        <v>0</v>
      </c>
      <c r="G324" s="13" t="s">
        <v>395</v>
      </c>
      <c r="H324" s="387" t="s">
        <v>2219</v>
      </c>
    </row>
    <row r="325" spans="1:8" x14ac:dyDescent="0.25">
      <c r="A325" s="17">
        <v>295</v>
      </c>
      <c r="B325" s="330">
        <v>27</v>
      </c>
      <c r="C325" s="18" t="s">
        <v>4104</v>
      </c>
      <c r="D325" s="18" t="s">
        <v>256</v>
      </c>
      <c r="E325" s="18" t="s">
        <v>26</v>
      </c>
      <c r="F325" s="386">
        <v>75</v>
      </c>
      <c r="G325" s="13" t="str">
        <f t="shared" si="1"/>
        <v>Khá</v>
      </c>
      <c r="H325" s="13"/>
    </row>
    <row r="326" spans="1:8" x14ac:dyDescent="0.25">
      <c r="A326" s="17">
        <v>296</v>
      </c>
      <c r="B326" s="330">
        <v>28</v>
      </c>
      <c r="C326" s="18" t="s">
        <v>4105</v>
      </c>
      <c r="D326" s="18" t="s">
        <v>48</v>
      </c>
      <c r="E326" s="18" t="s">
        <v>11</v>
      </c>
      <c r="F326" s="386">
        <v>65</v>
      </c>
      <c r="G326" s="13" t="str">
        <f t="shared" si="1"/>
        <v>Khá</v>
      </c>
      <c r="H326" s="45" t="s">
        <v>73</v>
      </c>
    </row>
    <row r="327" spans="1:8" x14ac:dyDescent="0.25">
      <c r="A327" s="17">
        <v>297</v>
      </c>
      <c r="B327" s="330">
        <v>29</v>
      </c>
      <c r="C327" s="18" t="s">
        <v>4106</v>
      </c>
      <c r="D327" s="18" t="s">
        <v>1218</v>
      </c>
      <c r="E327" s="18" t="s">
        <v>88</v>
      </c>
      <c r="F327" s="386">
        <v>75</v>
      </c>
      <c r="G327" s="13" t="str">
        <f t="shared" si="1"/>
        <v>Khá</v>
      </c>
      <c r="H327" s="45"/>
    </row>
    <row r="328" spans="1:8" x14ac:dyDescent="0.25">
      <c r="A328" s="17">
        <v>298</v>
      </c>
      <c r="B328" s="330">
        <v>30</v>
      </c>
      <c r="C328" s="18" t="s">
        <v>4107</v>
      </c>
      <c r="D328" s="18" t="s">
        <v>18</v>
      </c>
      <c r="E328" s="18" t="s">
        <v>4108</v>
      </c>
      <c r="F328" s="386">
        <v>75</v>
      </c>
      <c r="G328" s="13" t="str">
        <f t="shared" si="1"/>
        <v>Khá</v>
      </c>
      <c r="H328" s="3"/>
    </row>
    <row r="329" spans="1:8" x14ac:dyDescent="0.25">
      <c r="A329" s="17">
        <v>299</v>
      </c>
      <c r="B329" s="330">
        <v>31</v>
      </c>
      <c r="C329" s="18" t="s">
        <v>4109</v>
      </c>
      <c r="D329" s="18" t="s">
        <v>2674</v>
      </c>
      <c r="E329" s="18" t="s">
        <v>365</v>
      </c>
      <c r="F329" s="386">
        <v>85</v>
      </c>
      <c r="G329" s="13" t="str">
        <f t="shared" si="1"/>
        <v>Tốt</v>
      </c>
      <c r="H329" s="13"/>
    </row>
    <row r="330" spans="1:8" x14ac:dyDescent="0.25">
      <c r="A330" s="17">
        <v>300</v>
      </c>
      <c r="B330" s="330">
        <v>32</v>
      </c>
      <c r="C330" s="18" t="s">
        <v>4110</v>
      </c>
      <c r="D330" s="18" t="s">
        <v>392</v>
      </c>
      <c r="E330" s="18" t="s">
        <v>365</v>
      </c>
      <c r="F330" s="386">
        <v>75</v>
      </c>
      <c r="G330" s="13" t="str">
        <f t="shared" si="1"/>
        <v>Khá</v>
      </c>
      <c r="H330" s="13"/>
    </row>
    <row r="331" spans="1:8" x14ac:dyDescent="0.25">
      <c r="A331" s="17">
        <v>301</v>
      </c>
      <c r="B331" s="330">
        <v>33</v>
      </c>
      <c r="C331" s="18" t="s">
        <v>4111</v>
      </c>
      <c r="D331" s="18" t="s">
        <v>1696</v>
      </c>
      <c r="E331" s="18" t="s">
        <v>513</v>
      </c>
      <c r="F331" s="386">
        <v>65</v>
      </c>
      <c r="G331" s="13" t="str">
        <f t="shared" si="1"/>
        <v>Khá</v>
      </c>
      <c r="H331" s="45" t="s">
        <v>73</v>
      </c>
    </row>
    <row r="332" spans="1:8" x14ac:dyDescent="0.25">
      <c r="A332" s="17">
        <v>302</v>
      </c>
      <c r="B332" s="330">
        <v>34</v>
      </c>
      <c r="C332" s="18" t="s">
        <v>4112</v>
      </c>
      <c r="D332" s="18" t="s">
        <v>239</v>
      </c>
      <c r="E332" s="18" t="s">
        <v>271</v>
      </c>
      <c r="F332" s="386">
        <v>65</v>
      </c>
      <c r="G332" s="13" t="str">
        <f t="shared" si="1"/>
        <v>Khá</v>
      </c>
      <c r="H332" s="13"/>
    </row>
    <row r="333" spans="1:8" x14ac:dyDescent="0.25">
      <c r="A333" s="17">
        <v>303</v>
      </c>
      <c r="B333" s="330">
        <v>35</v>
      </c>
      <c r="C333" s="18" t="s">
        <v>4113</v>
      </c>
      <c r="D333" s="18" t="s">
        <v>113</v>
      </c>
      <c r="E333" s="18" t="s">
        <v>64</v>
      </c>
      <c r="F333" s="386">
        <v>70</v>
      </c>
      <c r="G333" s="13" t="str">
        <f t="shared" si="1"/>
        <v>Khá</v>
      </c>
      <c r="H333" s="13"/>
    </row>
    <row r="334" spans="1:8" x14ac:dyDescent="0.25">
      <c r="A334" s="17">
        <v>304</v>
      </c>
      <c r="B334" s="330">
        <v>36</v>
      </c>
      <c r="C334" s="18" t="s">
        <v>4114</v>
      </c>
      <c r="D334" s="18" t="s">
        <v>4115</v>
      </c>
      <c r="E334" s="18" t="s">
        <v>64</v>
      </c>
      <c r="F334" s="3">
        <v>65</v>
      </c>
      <c r="G334" s="13" t="str">
        <f t="shared" si="1"/>
        <v>Khá</v>
      </c>
      <c r="H334" s="3"/>
    </row>
    <row r="335" spans="1:8" x14ac:dyDescent="0.25">
      <c r="A335" s="17">
        <v>305</v>
      </c>
      <c r="B335" s="330">
        <v>37</v>
      </c>
      <c r="C335" s="18" t="s">
        <v>4116</v>
      </c>
      <c r="D335" s="18" t="s">
        <v>125</v>
      </c>
      <c r="E335" s="18" t="s">
        <v>67</v>
      </c>
      <c r="F335" s="3">
        <v>93</v>
      </c>
      <c r="G335" s="13" t="str">
        <f t="shared" si="1"/>
        <v>Xuất Sắc</v>
      </c>
      <c r="H335" s="3"/>
    </row>
    <row r="336" spans="1:8" x14ac:dyDescent="0.25">
      <c r="A336" s="17">
        <v>306</v>
      </c>
      <c r="B336" s="330">
        <v>38</v>
      </c>
      <c r="C336" s="18" t="s">
        <v>4117</v>
      </c>
      <c r="D336" s="18" t="s">
        <v>59</v>
      </c>
      <c r="E336" s="18" t="s">
        <v>12</v>
      </c>
      <c r="F336" s="3">
        <v>65</v>
      </c>
      <c r="G336" s="13" t="str">
        <f t="shared" si="1"/>
        <v>Khá</v>
      </c>
      <c r="H336" s="3"/>
    </row>
    <row r="337" spans="1:16" x14ac:dyDescent="0.25">
      <c r="A337" s="17">
        <v>307</v>
      </c>
      <c r="B337" s="330">
        <v>39</v>
      </c>
      <c r="C337" s="18" t="s">
        <v>4118</v>
      </c>
      <c r="D337" s="18" t="s">
        <v>363</v>
      </c>
      <c r="E337" s="18" t="s">
        <v>12</v>
      </c>
      <c r="F337" s="3">
        <v>74</v>
      </c>
      <c r="G337" s="13" t="str">
        <f t="shared" si="1"/>
        <v>Khá</v>
      </c>
      <c r="H337" s="3"/>
    </row>
    <row r="338" spans="1:16" x14ac:dyDescent="0.25">
      <c r="A338" s="17">
        <v>308</v>
      </c>
      <c r="B338" s="330">
        <v>40</v>
      </c>
      <c r="C338" s="18" t="s">
        <v>4119</v>
      </c>
      <c r="D338" s="18" t="s">
        <v>48</v>
      </c>
      <c r="E338" s="18" t="s">
        <v>12</v>
      </c>
      <c r="F338" s="3">
        <v>80</v>
      </c>
      <c r="G338" s="13" t="str">
        <f t="shared" si="1"/>
        <v>Tốt</v>
      </c>
      <c r="H338" s="13"/>
    </row>
    <row r="339" spans="1:16" x14ac:dyDescent="0.25">
      <c r="A339" s="17">
        <v>309</v>
      </c>
      <c r="B339" s="330">
        <v>41</v>
      </c>
      <c r="C339" s="18" t="s">
        <v>4120</v>
      </c>
      <c r="D339" s="18" t="s">
        <v>4121</v>
      </c>
      <c r="E339" s="18" t="s">
        <v>12</v>
      </c>
      <c r="F339" s="3">
        <v>70</v>
      </c>
      <c r="G339" s="13" t="str">
        <f t="shared" si="1"/>
        <v>Khá</v>
      </c>
      <c r="H339" s="3"/>
    </row>
    <row r="340" spans="1:16" x14ac:dyDescent="0.25">
      <c r="A340" s="17">
        <v>310</v>
      </c>
      <c r="B340" s="330">
        <v>42</v>
      </c>
      <c r="C340" s="18" t="s">
        <v>4123</v>
      </c>
      <c r="D340" s="18" t="s">
        <v>454</v>
      </c>
      <c r="E340" s="18" t="s">
        <v>140</v>
      </c>
      <c r="F340" s="3">
        <v>88</v>
      </c>
      <c r="G340" s="13" t="str">
        <f t="shared" si="1"/>
        <v>Tốt</v>
      </c>
      <c r="H340" s="3"/>
    </row>
    <row r="341" spans="1:16" x14ac:dyDescent="0.25">
      <c r="A341" s="17">
        <v>311</v>
      </c>
      <c r="B341" s="330">
        <v>43</v>
      </c>
      <c r="C341" s="18" t="s">
        <v>4124</v>
      </c>
      <c r="D341" s="18" t="s">
        <v>4125</v>
      </c>
      <c r="E341" s="18" t="s">
        <v>159</v>
      </c>
      <c r="F341" s="3">
        <v>65</v>
      </c>
      <c r="G341" s="13" t="str">
        <f t="shared" si="1"/>
        <v>Khá</v>
      </c>
      <c r="H341" s="13"/>
    </row>
    <row r="342" spans="1:16" x14ac:dyDescent="0.25">
      <c r="A342" s="17">
        <v>312</v>
      </c>
      <c r="B342" s="330">
        <v>44</v>
      </c>
      <c r="C342" s="18" t="s">
        <v>4126</v>
      </c>
      <c r="D342" s="18" t="s">
        <v>46</v>
      </c>
      <c r="E342" s="18" t="s">
        <v>161</v>
      </c>
      <c r="F342" s="3">
        <v>65</v>
      </c>
      <c r="G342" s="13" t="str">
        <f t="shared" si="1"/>
        <v>Khá</v>
      </c>
      <c r="H342" s="3"/>
    </row>
    <row r="343" spans="1:16" x14ac:dyDescent="0.25">
      <c r="A343" s="17">
        <v>313</v>
      </c>
      <c r="B343" s="330">
        <v>45</v>
      </c>
      <c r="C343" s="18" t="s">
        <v>4127</v>
      </c>
      <c r="D343" s="18" t="s">
        <v>168</v>
      </c>
      <c r="E343" s="18" t="s">
        <v>70</v>
      </c>
      <c r="F343" s="3">
        <v>70</v>
      </c>
      <c r="G343" s="13" t="str">
        <f t="shared" si="1"/>
        <v>Khá</v>
      </c>
      <c r="H343" s="3"/>
    </row>
    <row r="344" spans="1:16" x14ac:dyDescent="0.25">
      <c r="C344" s="86"/>
      <c r="E344" s="90"/>
      <c r="F344" s="86"/>
      <c r="H344" s="327"/>
    </row>
    <row r="345" spans="1:16" x14ac:dyDescent="0.25">
      <c r="C345" s="166" t="s">
        <v>2220</v>
      </c>
      <c r="D345" s="167" t="s">
        <v>2221</v>
      </c>
      <c r="E345" s="90"/>
      <c r="F345" s="86"/>
      <c r="H345" s="327"/>
      <c r="I345" s="8"/>
      <c r="J345" s="8"/>
      <c r="K345" s="8"/>
      <c r="L345" s="8"/>
      <c r="M345" s="8"/>
      <c r="N345" s="8"/>
      <c r="O345" s="8"/>
      <c r="P345" s="8"/>
    </row>
    <row r="346" spans="1:16" x14ac:dyDescent="0.25">
      <c r="C346" s="168" t="s">
        <v>77</v>
      </c>
      <c r="D346" s="5">
        <v>89</v>
      </c>
      <c r="E346" s="328"/>
      <c r="F346" s="86"/>
      <c r="H346" s="327"/>
      <c r="I346" s="8"/>
      <c r="J346" s="8"/>
      <c r="K346" s="8"/>
      <c r="L346" s="8"/>
      <c r="M346" s="8"/>
      <c r="N346" s="8"/>
      <c r="O346" s="8"/>
      <c r="P346" s="8"/>
    </row>
    <row r="347" spans="1:16" x14ac:dyDescent="0.25">
      <c r="C347" s="169" t="s">
        <v>31</v>
      </c>
      <c r="D347" s="5">
        <v>83</v>
      </c>
      <c r="E347" s="328"/>
      <c r="F347" s="86"/>
      <c r="H347" s="327"/>
      <c r="I347" s="8"/>
      <c r="J347" s="8"/>
      <c r="K347" s="8"/>
      <c r="L347" s="8"/>
      <c r="M347" s="8"/>
      <c r="N347" s="8"/>
      <c r="O347" s="8"/>
      <c r="P347" s="8"/>
    </row>
    <row r="348" spans="1:16" x14ac:dyDescent="0.25">
      <c r="C348" s="169" t="s">
        <v>72</v>
      </c>
      <c r="D348" s="5">
        <v>99</v>
      </c>
      <c r="E348" s="328"/>
      <c r="F348" s="86"/>
      <c r="H348" s="327"/>
      <c r="I348" s="8"/>
      <c r="J348" s="8"/>
      <c r="K348" s="8"/>
      <c r="L348" s="8"/>
      <c r="M348" s="8"/>
      <c r="N348" s="8"/>
      <c r="O348" s="8"/>
      <c r="P348" s="8"/>
    </row>
    <row r="349" spans="1:16" x14ac:dyDescent="0.25">
      <c r="C349" s="168" t="s">
        <v>105</v>
      </c>
      <c r="D349" s="5">
        <v>24</v>
      </c>
      <c r="E349" s="328"/>
      <c r="F349" s="16"/>
      <c r="G349" s="54"/>
      <c r="H349" s="327"/>
      <c r="I349" s="8"/>
      <c r="J349" s="8"/>
      <c r="K349" s="8"/>
      <c r="L349" s="8"/>
      <c r="M349" s="8"/>
      <c r="N349" s="8"/>
      <c r="O349" s="8"/>
      <c r="P349" s="8"/>
    </row>
    <row r="350" spans="1:16" x14ac:dyDescent="0.25">
      <c r="C350" s="169" t="s">
        <v>101</v>
      </c>
      <c r="D350" s="5">
        <v>3</v>
      </c>
      <c r="E350" s="328"/>
      <c r="F350" s="86"/>
      <c r="H350" s="327"/>
      <c r="I350" s="8"/>
      <c r="J350" s="8"/>
      <c r="K350" s="8"/>
      <c r="L350" s="8"/>
      <c r="M350" s="8"/>
      <c r="N350" s="8"/>
      <c r="O350" s="8"/>
      <c r="P350" s="8"/>
    </row>
    <row r="351" spans="1:16" x14ac:dyDescent="0.25">
      <c r="C351" s="169" t="s">
        <v>395</v>
      </c>
      <c r="D351" s="5">
        <v>15</v>
      </c>
      <c r="E351" s="328"/>
      <c r="F351" s="86"/>
      <c r="H351" s="327"/>
    </row>
    <row r="352" spans="1:16" x14ac:dyDescent="0.25">
      <c r="C352" s="169" t="s">
        <v>398</v>
      </c>
      <c r="D352" s="5">
        <v>0</v>
      </c>
      <c r="E352" s="328"/>
      <c r="F352" s="86"/>
      <c r="H352" s="327"/>
    </row>
    <row r="353" spans="3:15" x14ac:dyDescent="0.25">
      <c r="C353" s="169" t="s">
        <v>583</v>
      </c>
      <c r="D353" s="5">
        <v>0</v>
      </c>
      <c r="E353" s="328"/>
      <c r="F353" s="86"/>
      <c r="H353" s="327"/>
      <c r="I353" s="8"/>
      <c r="J353" s="8"/>
      <c r="K353" s="8"/>
      <c r="L353" s="8"/>
      <c r="M353" s="8"/>
      <c r="N353" s="8"/>
      <c r="O353" s="8"/>
    </row>
    <row r="354" spans="3:15" x14ac:dyDescent="0.25">
      <c r="C354" s="170" t="s">
        <v>2222</v>
      </c>
      <c r="D354" s="171">
        <v>313</v>
      </c>
      <c r="E354" s="328"/>
      <c r="F354" s="86"/>
      <c r="H354" s="327"/>
      <c r="I354" s="519"/>
      <c r="J354" s="519"/>
      <c r="K354" s="519"/>
      <c r="L354" s="519"/>
      <c r="M354" s="519"/>
      <c r="N354" s="519"/>
      <c r="O354" s="519"/>
    </row>
  </sheetData>
  <mergeCells count="19">
    <mergeCell ref="B6:G6"/>
    <mergeCell ref="B7:G7"/>
    <mergeCell ref="B8:H8"/>
    <mergeCell ref="B1:D1"/>
    <mergeCell ref="E1:H1"/>
    <mergeCell ref="B2:D2"/>
    <mergeCell ref="E2:H2"/>
    <mergeCell ref="B5:G5"/>
    <mergeCell ref="P12:Q12"/>
    <mergeCell ref="J56:S56"/>
    <mergeCell ref="J57:S57"/>
    <mergeCell ref="M58:R58"/>
    <mergeCell ref="D80:E80"/>
    <mergeCell ref="P126:Q126"/>
    <mergeCell ref="D161:E161"/>
    <mergeCell ref="L248:M248"/>
    <mergeCell ref="L300:M300"/>
    <mergeCell ref="I354:O354"/>
    <mergeCell ref="F157:G157"/>
  </mergeCells>
  <conditionalFormatting sqref="G162:G163">
    <cfRule type="containsText" dxfId="0" priority="1" operator="containsText" text="kém">
      <formula>NOT(ISERROR(SEARCH("kém",G162)))</formula>
    </cfRule>
  </conditionalFormatting>
  <pageMargins left="0.45" right="0.4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1"/>
  <sheetViews>
    <sheetView topLeftCell="A826" workbookViewId="0">
      <selection activeCell="H838" sqref="H838"/>
    </sheetView>
  </sheetViews>
  <sheetFormatPr defaultRowHeight="15.75" x14ac:dyDescent="0.25"/>
  <cols>
    <col min="1" max="1" width="3.75" customWidth="1"/>
    <col min="2" max="2" width="4.75" customWidth="1"/>
    <col min="3" max="3" width="18.5" customWidth="1"/>
    <col min="4" max="4" width="15.5" customWidth="1"/>
    <col min="5" max="5" width="9.25" style="80" customWidth="1"/>
    <col min="6" max="6" width="8.25" customWidth="1"/>
    <col min="7" max="7" width="11.75" customWidth="1"/>
    <col min="8" max="8" width="12.125" customWidth="1"/>
  </cols>
  <sheetData>
    <row r="1" spans="1:8" s="7" customFormat="1" x14ac:dyDescent="0.25">
      <c r="A1" s="490" t="s">
        <v>1</v>
      </c>
      <c r="B1" s="490"/>
      <c r="C1" s="490"/>
      <c r="D1" s="2" t="s">
        <v>2</v>
      </c>
      <c r="E1" s="2"/>
      <c r="F1" s="2"/>
    </row>
    <row r="2" spans="1:8" s="7" customFormat="1" x14ac:dyDescent="0.25">
      <c r="A2" s="494" t="s">
        <v>3</v>
      </c>
      <c r="B2" s="494"/>
      <c r="C2" s="494"/>
      <c r="D2" s="494" t="s">
        <v>463</v>
      </c>
      <c r="E2" s="494"/>
      <c r="F2" s="494"/>
      <c r="G2" s="494"/>
    </row>
    <row r="3" spans="1:8" s="7" customFormat="1" x14ac:dyDescent="0.25">
      <c r="A3" s="72"/>
      <c r="B3" s="72"/>
      <c r="C3" s="72"/>
      <c r="D3" s="70"/>
      <c r="E3" s="70"/>
    </row>
    <row r="4" spans="1:8" s="7" customFormat="1" x14ac:dyDescent="0.25">
      <c r="B4" s="70" t="s">
        <v>396</v>
      </c>
      <c r="D4" s="70"/>
      <c r="E4" s="70"/>
    </row>
    <row r="5" spans="1:8" s="7" customFormat="1" ht="19.5" customHeight="1" x14ac:dyDescent="0.25">
      <c r="A5" s="527" t="s">
        <v>2223</v>
      </c>
      <c r="B5" s="527"/>
      <c r="C5" s="527"/>
      <c r="D5" s="527"/>
      <c r="E5" s="527"/>
      <c r="F5" s="527"/>
      <c r="G5" s="527"/>
    </row>
    <row r="6" spans="1:8" s="7" customFormat="1" ht="18.75" customHeight="1" x14ac:dyDescent="0.25">
      <c r="A6" s="527" t="s">
        <v>552</v>
      </c>
      <c r="B6" s="527"/>
      <c r="C6" s="527"/>
      <c r="D6" s="527"/>
      <c r="E6" s="527"/>
      <c r="F6" s="527"/>
      <c r="G6" s="527"/>
    </row>
    <row r="7" spans="1:8" s="7" customFormat="1" x14ac:dyDescent="0.25">
      <c r="A7" s="500" t="s">
        <v>5354</v>
      </c>
      <c r="B7" s="500"/>
      <c r="C7" s="500"/>
      <c r="D7" s="500"/>
      <c r="E7" s="500"/>
      <c r="F7" s="500"/>
      <c r="G7" s="500"/>
    </row>
    <row r="8" spans="1:8" x14ac:dyDescent="0.25">
      <c r="A8" s="491" t="s">
        <v>580</v>
      </c>
      <c r="B8" s="491"/>
      <c r="C8" s="491"/>
      <c r="D8" s="491"/>
      <c r="E8" s="491"/>
      <c r="F8" s="491"/>
      <c r="G8" s="491"/>
    </row>
    <row r="9" spans="1:8" x14ac:dyDescent="0.25">
      <c r="A9" s="71"/>
      <c r="B9" s="71"/>
      <c r="C9" s="71"/>
      <c r="D9" s="71"/>
      <c r="E9" s="71"/>
      <c r="F9" s="71"/>
      <c r="G9" s="71"/>
    </row>
    <row r="10" spans="1:8" s="8" customFormat="1" x14ac:dyDescent="0.25">
      <c r="A10" s="528" t="s">
        <v>5356</v>
      </c>
      <c r="B10" s="528"/>
      <c r="C10" s="528"/>
      <c r="D10" s="528"/>
      <c r="E10" s="528"/>
      <c r="F10" s="528"/>
      <c r="G10" s="528"/>
      <c r="H10" s="528"/>
    </row>
    <row r="11" spans="1:8" s="8" customFormat="1" ht="47.25" x14ac:dyDescent="0.25">
      <c r="A11" s="388" t="s">
        <v>117</v>
      </c>
      <c r="B11" s="319" t="s">
        <v>117</v>
      </c>
      <c r="C11" s="389" t="s">
        <v>32</v>
      </c>
      <c r="D11" s="389" t="s">
        <v>33</v>
      </c>
      <c r="E11" s="390" t="s">
        <v>162</v>
      </c>
      <c r="F11" s="391" t="s">
        <v>581</v>
      </c>
      <c r="G11" s="392" t="s">
        <v>4</v>
      </c>
      <c r="H11" s="393" t="s">
        <v>0</v>
      </c>
    </row>
    <row r="12" spans="1:8" s="8" customFormat="1" ht="31.5" x14ac:dyDescent="0.25">
      <c r="A12" s="394"/>
      <c r="B12" s="395"/>
      <c r="C12" s="396" t="s">
        <v>5552</v>
      </c>
      <c r="D12" s="397"/>
      <c r="E12" s="396"/>
      <c r="F12" s="398"/>
      <c r="G12" s="399"/>
      <c r="H12" s="400"/>
    </row>
    <row r="13" spans="1:8" s="8" customFormat="1" x14ac:dyDescent="0.25">
      <c r="A13" s="401">
        <v>1</v>
      </c>
      <c r="B13" s="19">
        <v>1</v>
      </c>
      <c r="C13" s="19" t="s">
        <v>4135</v>
      </c>
      <c r="D13" s="401" t="s">
        <v>4136</v>
      </c>
      <c r="E13" s="30" t="s">
        <v>41</v>
      </c>
      <c r="F13" s="19">
        <v>65</v>
      </c>
      <c r="G13" s="402" t="str">
        <f>IF(F13&gt;=90,"Xuất sắc",IF(F13&gt;=80,"Tốt",IF(F13&gt;=65,"Khá",IF(F13&gt;=50,"Trung bình",IF(F13&gt;=35,"Yếu","Kém")))))</f>
        <v>Khá</v>
      </c>
      <c r="H13" s="403" t="s">
        <v>73</v>
      </c>
    </row>
    <row r="14" spans="1:8" s="8" customFormat="1" x14ac:dyDescent="0.25">
      <c r="A14" s="404">
        <v>2</v>
      </c>
      <c r="B14" s="405">
        <v>2</v>
      </c>
      <c r="C14" s="405" t="s">
        <v>4137</v>
      </c>
      <c r="D14" s="404" t="s">
        <v>441</v>
      </c>
      <c r="E14" s="406" t="s">
        <v>81</v>
      </c>
      <c r="F14" s="405">
        <v>100</v>
      </c>
      <c r="G14" s="402" t="str">
        <f t="shared" ref="G14:G23" si="0">IF(F14&gt;=90,"Xuất sắc",IF(F14&gt;=80,"Tốt",IF(F14&gt;=65,"Khá",IF(F14&gt;=50,"Trung bình",IF(F14&gt;=35,"Yếu","Kém")))))</f>
        <v>Xuất sắc</v>
      </c>
      <c r="H14" s="403"/>
    </row>
    <row r="15" spans="1:8" s="8" customFormat="1" x14ac:dyDescent="0.25">
      <c r="A15" s="404">
        <v>3</v>
      </c>
      <c r="B15" s="405">
        <v>3</v>
      </c>
      <c r="C15" s="405" t="s">
        <v>4138</v>
      </c>
      <c r="D15" s="407" t="s">
        <v>52</v>
      </c>
      <c r="E15" s="407" t="s">
        <v>56</v>
      </c>
      <c r="F15" s="408">
        <v>80</v>
      </c>
      <c r="G15" s="402" t="str">
        <f t="shared" si="0"/>
        <v>Tốt</v>
      </c>
      <c r="H15" s="401"/>
    </row>
    <row r="16" spans="1:8" s="8" customFormat="1" x14ac:dyDescent="0.25">
      <c r="A16" s="401">
        <v>4</v>
      </c>
      <c r="B16" s="19">
        <v>4</v>
      </c>
      <c r="C16" s="19" t="s">
        <v>4139</v>
      </c>
      <c r="D16" s="409" t="s">
        <v>4140</v>
      </c>
      <c r="E16" s="410" t="s">
        <v>56</v>
      </c>
      <c r="F16" s="411">
        <v>95</v>
      </c>
      <c r="G16" s="402" t="str">
        <f t="shared" si="0"/>
        <v>Xuất sắc</v>
      </c>
      <c r="H16" s="412"/>
    </row>
    <row r="17" spans="1:8" s="8" customFormat="1" x14ac:dyDescent="0.25">
      <c r="A17" s="404">
        <v>5</v>
      </c>
      <c r="B17" s="405">
        <v>5</v>
      </c>
      <c r="C17" s="405" t="s">
        <v>4141</v>
      </c>
      <c r="D17" s="409" t="s">
        <v>89</v>
      </c>
      <c r="E17" s="413" t="s">
        <v>56</v>
      </c>
      <c r="F17" s="411">
        <v>80</v>
      </c>
      <c r="G17" s="402" t="str">
        <f t="shared" si="0"/>
        <v>Tốt</v>
      </c>
      <c r="H17" s="414"/>
    </row>
    <row r="18" spans="1:8" s="8" customFormat="1" x14ac:dyDescent="0.25">
      <c r="A18" s="404">
        <v>6</v>
      </c>
      <c r="B18" s="405">
        <v>6</v>
      </c>
      <c r="C18" s="405" t="s">
        <v>4142</v>
      </c>
      <c r="D18" s="409" t="s">
        <v>46</v>
      </c>
      <c r="E18" s="413" t="s">
        <v>109</v>
      </c>
      <c r="F18" s="411">
        <v>65</v>
      </c>
      <c r="G18" s="402" t="str">
        <f t="shared" si="0"/>
        <v>Khá</v>
      </c>
      <c r="H18" s="414" t="s">
        <v>73</v>
      </c>
    </row>
    <row r="19" spans="1:8" s="8" customFormat="1" x14ac:dyDescent="0.25">
      <c r="A19" s="404">
        <v>7</v>
      </c>
      <c r="B19" s="415">
        <v>7</v>
      </c>
      <c r="C19" s="415" t="s">
        <v>4143</v>
      </c>
      <c r="D19" s="416" t="s">
        <v>89</v>
      </c>
      <c r="E19" s="417" t="s">
        <v>266</v>
      </c>
      <c r="F19" s="418">
        <v>95</v>
      </c>
      <c r="G19" s="402" t="str">
        <f t="shared" si="0"/>
        <v>Xuất sắc</v>
      </c>
      <c r="H19" s="419"/>
    </row>
    <row r="20" spans="1:8" s="8" customFormat="1" x14ac:dyDescent="0.25">
      <c r="A20" s="404">
        <v>8</v>
      </c>
      <c r="B20" s="405">
        <v>8</v>
      </c>
      <c r="C20" s="405" t="s">
        <v>4144</v>
      </c>
      <c r="D20" s="420" t="s">
        <v>131</v>
      </c>
      <c r="E20" s="420" t="s">
        <v>11</v>
      </c>
      <c r="F20" s="421">
        <v>65</v>
      </c>
      <c r="G20" s="402" t="str">
        <f t="shared" si="0"/>
        <v>Khá</v>
      </c>
      <c r="H20" s="422" t="s">
        <v>73</v>
      </c>
    </row>
    <row r="21" spans="1:8" s="8" customFormat="1" x14ac:dyDescent="0.25">
      <c r="A21" s="401">
        <v>9</v>
      </c>
      <c r="B21" s="19">
        <v>9</v>
      </c>
      <c r="C21" s="19" t="s">
        <v>4145</v>
      </c>
      <c r="D21" s="423" t="s">
        <v>115</v>
      </c>
      <c r="E21" s="423" t="s">
        <v>203</v>
      </c>
      <c r="F21" s="10">
        <v>85</v>
      </c>
      <c r="G21" s="402" t="str">
        <f t="shared" si="0"/>
        <v>Tốt</v>
      </c>
      <c r="H21" s="422"/>
    </row>
    <row r="22" spans="1:8" s="8" customFormat="1" x14ac:dyDescent="0.25">
      <c r="A22" s="401">
        <v>10</v>
      </c>
      <c r="B22" s="19">
        <v>10</v>
      </c>
      <c r="C22" s="19" t="s">
        <v>4146</v>
      </c>
      <c r="D22" s="423" t="s">
        <v>4147</v>
      </c>
      <c r="E22" s="423" t="s">
        <v>2284</v>
      </c>
      <c r="F22" s="10">
        <v>65</v>
      </c>
      <c r="G22" s="402" t="str">
        <f t="shared" si="0"/>
        <v>Khá</v>
      </c>
      <c r="H22" s="422" t="s">
        <v>73</v>
      </c>
    </row>
    <row r="23" spans="1:8" s="8" customFormat="1" x14ac:dyDescent="0.25">
      <c r="A23" s="401">
        <v>11</v>
      </c>
      <c r="B23" s="19">
        <v>11</v>
      </c>
      <c r="C23" s="19" t="s">
        <v>4148</v>
      </c>
      <c r="D23" s="423" t="s">
        <v>4149</v>
      </c>
      <c r="E23" s="423" t="s">
        <v>140</v>
      </c>
      <c r="F23" s="10">
        <v>60</v>
      </c>
      <c r="G23" s="402" t="str">
        <f t="shared" si="0"/>
        <v>Trung bình</v>
      </c>
      <c r="H23" s="422" t="s">
        <v>73</v>
      </c>
    </row>
    <row r="24" spans="1:8" s="8" customFormat="1" ht="14.25" customHeight="1" x14ac:dyDescent="0.25">
      <c r="A24" s="401"/>
      <c r="B24" s="19"/>
      <c r="C24" s="390" t="s">
        <v>5553</v>
      </c>
      <c r="D24" s="389"/>
      <c r="E24" s="390"/>
      <c r="F24" s="391"/>
      <c r="G24" s="392"/>
      <c r="H24" s="393"/>
    </row>
    <row r="25" spans="1:8" s="8" customFormat="1" x14ac:dyDescent="0.25">
      <c r="A25" s="401">
        <v>12</v>
      </c>
      <c r="B25" s="19">
        <v>1</v>
      </c>
      <c r="C25" s="19" t="s">
        <v>4150</v>
      </c>
      <c r="D25" s="423" t="s">
        <v>44</v>
      </c>
      <c r="E25" s="423" t="s">
        <v>34</v>
      </c>
      <c r="F25" s="10">
        <v>82</v>
      </c>
      <c r="G25" s="402" t="str">
        <f>IF(F25&gt;=90,"Xuất sắc",IF(F25&gt;=80,"Tốt",IF(F25&gt;=65,"Khá",IF(F25&gt;=50,"Trung bình",IF(F25&gt;=35,"Yếu","Kém")))))</f>
        <v>Tốt</v>
      </c>
      <c r="H25" s="422"/>
    </row>
    <row r="26" spans="1:8" s="8" customFormat="1" x14ac:dyDescent="0.25">
      <c r="A26" s="401">
        <v>13</v>
      </c>
      <c r="B26" s="19">
        <v>2</v>
      </c>
      <c r="C26" s="19" t="s">
        <v>4151</v>
      </c>
      <c r="D26" s="423" t="s">
        <v>1218</v>
      </c>
      <c r="E26" s="423" t="s">
        <v>4152</v>
      </c>
      <c r="F26" s="10">
        <v>72</v>
      </c>
      <c r="G26" s="402" t="str">
        <f t="shared" ref="G26:G89" si="1">IF(F26&gt;=90,"Xuất sắc",IF(F26&gt;=80,"Tốt",IF(F26&gt;=65,"Khá",IF(F26&gt;=50,"Trung bình",IF(F26&gt;=35,"Yếu","Kém")))))</f>
        <v>Khá</v>
      </c>
      <c r="H26" s="422"/>
    </row>
    <row r="27" spans="1:8" s="8" customFormat="1" x14ac:dyDescent="0.25">
      <c r="A27" s="401">
        <v>14</v>
      </c>
      <c r="B27" s="19">
        <v>3</v>
      </c>
      <c r="C27" s="19" t="s">
        <v>4153</v>
      </c>
      <c r="D27" s="423" t="s">
        <v>4154</v>
      </c>
      <c r="E27" s="423" t="s">
        <v>278</v>
      </c>
      <c r="F27" s="10">
        <v>85</v>
      </c>
      <c r="G27" s="402" t="str">
        <f t="shared" si="1"/>
        <v>Tốt</v>
      </c>
      <c r="H27" s="422"/>
    </row>
    <row r="28" spans="1:8" s="8" customFormat="1" x14ac:dyDescent="0.25">
      <c r="A28" s="401">
        <v>15</v>
      </c>
      <c r="B28" s="19">
        <v>4</v>
      </c>
      <c r="C28" s="19" t="s">
        <v>4155</v>
      </c>
      <c r="D28" s="423" t="s">
        <v>4156</v>
      </c>
      <c r="E28" s="423" t="s">
        <v>1286</v>
      </c>
      <c r="F28" s="10">
        <v>85</v>
      </c>
      <c r="G28" s="402" t="str">
        <f t="shared" si="1"/>
        <v>Tốt</v>
      </c>
      <c r="H28" s="422"/>
    </row>
    <row r="29" spans="1:8" s="8" customFormat="1" x14ac:dyDescent="0.25">
      <c r="A29" s="401">
        <v>16</v>
      </c>
      <c r="B29" s="19">
        <v>5</v>
      </c>
      <c r="C29" s="19" t="s">
        <v>4157</v>
      </c>
      <c r="D29" s="423" t="s">
        <v>290</v>
      </c>
      <c r="E29" s="423" t="s">
        <v>39</v>
      </c>
      <c r="F29" s="10">
        <v>95</v>
      </c>
      <c r="G29" s="402" t="str">
        <f t="shared" si="1"/>
        <v>Xuất sắc</v>
      </c>
      <c r="H29" s="422"/>
    </row>
    <row r="30" spans="1:8" s="8" customFormat="1" x14ac:dyDescent="0.25">
      <c r="A30" s="401">
        <v>17</v>
      </c>
      <c r="B30" s="19">
        <v>6</v>
      </c>
      <c r="C30" s="19" t="s">
        <v>4158</v>
      </c>
      <c r="D30" s="423" t="s">
        <v>200</v>
      </c>
      <c r="E30" s="423" t="s">
        <v>505</v>
      </c>
      <c r="F30" s="10">
        <v>95</v>
      </c>
      <c r="G30" s="402" t="str">
        <f t="shared" si="1"/>
        <v>Xuất sắc</v>
      </c>
      <c r="H30" s="422"/>
    </row>
    <row r="31" spans="1:8" s="8" customFormat="1" x14ac:dyDescent="0.25">
      <c r="A31" s="401">
        <v>18</v>
      </c>
      <c r="B31" s="19">
        <v>7</v>
      </c>
      <c r="C31" s="19" t="s">
        <v>4159</v>
      </c>
      <c r="D31" s="423" t="s">
        <v>50</v>
      </c>
      <c r="E31" s="423" t="s">
        <v>14</v>
      </c>
      <c r="F31" s="10">
        <v>0</v>
      </c>
      <c r="G31" s="402" t="str">
        <f t="shared" si="1"/>
        <v>Kém</v>
      </c>
      <c r="H31" s="422" t="s">
        <v>73</v>
      </c>
    </row>
    <row r="32" spans="1:8" s="8" customFormat="1" x14ac:dyDescent="0.25">
      <c r="A32" s="401">
        <v>19</v>
      </c>
      <c r="B32" s="19">
        <v>8</v>
      </c>
      <c r="C32" s="19" t="s">
        <v>4160</v>
      </c>
      <c r="D32" s="423" t="s">
        <v>188</v>
      </c>
      <c r="E32" s="423" t="s">
        <v>209</v>
      </c>
      <c r="F32" s="10">
        <v>64</v>
      </c>
      <c r="G32" s="402" t="str">
        <f t="shared" si="1"/>
        <v>Trung bình</v>
      </c>
      <c r="H32" s="422" t="s">
        <v>123</v>
      </c>
    </row>
    <row r="33" spans="1:8" s="8" customFormat="1" x14ac:dyDescent="0.25">
      <c r="A33" s="401">
        <v>20</v>
      </c>
      <c r="B33" s="19">
        <v>9</v>
      </c>
      <c r="C33" s="19" t="s">
        <v>4161</v>
      </c>
      <c r="D33" s="423" t="s">
        <v>18</v>
      </c>
      <c r="E33" s="423" t="s">
        <v>15</v>
      </c>
      <c r="F33" s="10">
        <v>85</v>
      </c>
      <c r="G33" s="402" t="str">
        <f t="shared" si="1"/>
        <v>Tốt</v>
      </c>
      <c r="H33" s="422"/>
    </row>
    <row r="34" spans="1:8" s="8" customFormat="1" x14ac:dyDescent="0.25">
      <c r="A34" s="401">
        <v>21</v>
      </c>
      <c r="B34" s="19">
        <v>10</v>
      </c>
      <c r="C34" s="19" t="s">
        <v>4162</v>
      </c>
      <c r="D34" s="423" t="s">
        <v>87</v>
      </c>
      <c r="E34" s="423" t="s">
        <v>21</v>
      </c>
      <c r="F34" s="10">
        <v>91</v>
      </c>
      <c r="G34" s="402" t="str">
        <f t="shared" si="1"/>
        <v>Xuất sắc</v>
      </c>
      <c r="H34" s="422"/>
    </row>
    <row r="35" spans="1:8" s="8" customFormat="1" x14ac:dyDescent="0.25">
      <c r="A35" s="401">
        <v>22</v>
      </c>
      <c r="B35" s="19">
        <v>11</v>
      </c>
      <c r="C35" s="19" t="s">
        <v>4163</v>
      </c>
      <c r="D35" s="423" t="s">
        <v>188</v>
      </c>
      <c r="E35" s="423" t="s">
        <v>424</v>
      </c>
      <c r="F35" s="10">
        <v>80</v>
      </c>
      <c r="G35" s="402" t="str">
        <f t="shared" si="1"/>
        <v>Tốt</v>
      </c>
      <c r="H35" s="422"/>
    </row>
    <row r="36" spans="1:8" s="8" customFormat="1" x14ac:dyDescent="0.25">
      <c r="A36" s="401">
        <v>23</v>
      </c>
      <c r="B36" s="19">
        <v>12</v>
      </c>
      <c r="C36" s="19" t="s">
        <v>4164</v>
      </c>
      <c r="D36" s="423" t="s">
        <v>228</v>
      </c>
      <c r="E36" s="423" t="s">
        <v>266</v>
      </c>
      <c r="F36" s="10">
        <v>76</v>
      </c>
      <c r="G36" s="402" t="str">
        <f t="shared" si="1"/>
        <v>Khá</v>
      </c>
      <c r="H36" s="422"/>
    </row>
    <row r="37" spans="1:8" s="8" customFormat="1" x14ac:dyDescent="0.25">
      <c r="A37" s="401">
        <v>24</v>
      </c>
      <c r="B37" s="19">
        <v>13</v>
      </c>
      <c r="C37" s="19" t="s">
        <v>4165</v>
      </c>
      <c r="D37" s="423" t="s">
        <v>122</v>
      </c>
      <c r="E37" s="423" t="s">
        <v>8</v>
      </c>
      <c r="F37" s="10">
        <v>59</v>
      </c>
      <c r="G37" s="402" t="str">
        <f t="shared" si="1"/>
        <v>Trung bình</v>
      </c>
      <c r="H37" s="422" t="s">
        <v>73</v>
      </c>
    </row>
    <row r="38" spans="1:8" s="8" customFormat="1" x14ac:dyDescent="0.25">
      <c r="A38" s="401">
        <v>25</v>
      </c>
      <c r="B38" s="19">
        <v>14</v>
      </c>
      <c r="C38" s="19" t="s">
        <v>4166</v>
      </c>
      <c r="D38" s="423" t="s">
        <v>425</v>
      </c>
      <c r="E38" s="423" t="s">
        <v>480</v>
      </c>
      <c r="F38" s="10">
        <v>90</v>
      </c>
      <c r="G38" s="402" t="str">
        <f t="shared" si="1"/>
        <v>Xuất sắc</v>
      </c>
      <c r="H38" s="422"/>
    </row>
    <row r="39" spans="1:8" s="8" customFormat="1" x14ac:dyDescent="0.25">
      <c r="A39" s="401">
        <v>26</v>
      </c>
      <c r="B39" s="19">
        <v>15</v>
      </c>
      <c r="C39" s="19" t="s">
        <v>4167</v>
      </c>
      <c r="D39" s="423" t="s">
        <v>18</v>
      </c>
      <c r="E39" s="423" t="s">
        <v>25</v>
      </c>
      <c r="F39" s="10">
        <v>91</v>
      </c>
      <c r="G39" s="402" t="str">
        <f t="shared" si="1"/>
        <v>Xuất sắc</v>
      </c>
      <c r="H39" s="422"/>
    </row>
    <row r="40" spans="1:8" s="8" customFormat="1" x14ac:dyDescent="0.25">
      <c r="A40" s="401">
        <v>27</v>
      </c>
      <c r="B40" s="19">
        <v>16</v>
      </c>
      <c r="C40" s="19" t="s">
        <v>4168</v>
      </c>
      <c r="D40" s="423" t="s">
        <v>118</v>
      </c>
      <c r="E40" s="423" t="s">
        <v>86</v>
      </c>
      <c r="F40" s="10">
        <v>88</v>
      </c>
      <c r="G40" s="402" t="str">
        <f t="shared" si="1"/>
        <v>Tốt</v>
      </c>
      <c r="H40" s="422"/>
    </row>
    <row r="41" spans="1:8" s="8" customFormat="1" x14ac:dyDescent="0.25">
      <c r="A41" s="401">
        <v>28</v>
      </c>
      <c r="B41" s="19">
        <v>17</v>
      </c>
      <c r="C41" s="19" t="s">
        <v>4169</v>
      </c>
      <c r="D41" s="423" t="s">
        <v>3168</v>
      </c>
      <c r="E41" s="423" t="s">
        <v>182</v>
      </c>
      <c r="F41" s="10">
        <v>87</v>
      </c>
      <c r="G41" s="402" t="str">
        <f t="shared" si="1"/>
        <v>Tốt</v>
      </c>
      <c r="H41" s="422"/>
    </row>
    <row r="42" spans="1:8" s="8" customFormat="1" x14ac:dyDescent="0.25">
      <c r="A42" s="401">
        <v>29</v>
      </c>
      <c r="B42" s="19">
        <v>18</v>
      </c>
      <c r="C42" s="19" t="s">
        <v>4170</v>
      </c>
      <c r="D42" s="423" t="s">
        <v>4171</v>
      </c>
      <c r="E42" s="423" t="s">
        <v>26</v>
      </c>
      <c r="F42" s="10">
        <v>89</v>
      </c>
      <c r="G42" s="402" t="str">
        <f t="shared" si="1"/>
        <v>Tốt</v>
      </c>
      <c r="H42" s="422"/>
    </row>
    <row r="43" spans="1:8" s="8" customFormat="1" x14ac:dyDescent="0.25">
      <c r="A43" s="401">
        <v>30</v>
      </c>
      <c r="B43" s="19">
        <v>19</v>
      </c>
      <c r="C43" s="19" t="s">
        <v>4172</v>
      </c>
      <c r="D43" s="423" t="s">
        <v>13</v>
      </c>
      <c r="E43" s="423" t="s">
        <v>26</v>
      </c>
      <c r="F43" s="10">
        <v>86</v>
      </c>
      <c r="G43" s="402" t="str">
        <f t="shared" si="1"/>
        <v>Tốt</v>
      </c>
      <c r="H43" s="422"/>
    </row>
    <row r="44" spans="1:8" s="8" customFormat="1" x14ac:dyDescent="0.25">
      <c r="A44" s="401">
        <v>31</v>
      </c>
      <c r="B44" s="19">
        <v>20</v>
      </c>
      <c r="C44" s="19" t="s">
        <v>4173</v>
      </c>
      <c r="D44" s="423" t="s">
        <v>89</v>
      </c>
      <c r="E44" s="423" t="s">
        <v>10</v>
      </c>
      <c r="F44" s="10">
        <v>89</v>
      </c>
      <c r="G44" s="402" t="str">
        <f t="shared" si="1"/>
        <v>Tốt</v>
      </c>
      <c r="H44" s="422"/>
    </row>
    <row r="45" spans="1:8" s="8" customFormat="1" x14ac:dyDescent="0.25">
      <c r="A45" s="401">
        <v>32</v>
      </c>
      <c r="B45" s="19">
        <v>21</v>
      </c>
      <c r="C45" s="19" t="s">
        <v>4174</v>
      </c>
      <c r="D45" s="423" t="s">
        <v>473</v>
      </c>
      <c r="E45" s="423" t="s">
        <v>342</v>
      </c>
      <c r="F45" s="10">
        <v>85</v>
      </c>
      <c r="G45" s="402" t="str">
        <f t="shared" si="1"/>
        <v>Tốt</v>
      </c>
      <c r="H45" s="422"/>
    </row>
    <row r="46" spans="1:8" s="8" customFormat="1" x14ac:dyDescent="0.25">
      <c r="A46" s="401">
        <v>33</v>
      </c>
      <c r="B46" s="19">
        <v>22</v>
      </c>
      <c r="C46" s="19" t="s">
        <v>4175</v>
      </c>
      <c r="D46" s="423" t="s">
        <v>4176</v>
      </c>
      <c r="E46" s="423" t="s">
        <v>3980</v>
      </c>
      <c r="F46" s="10">
        <v>70</v>
      </c>
      <c r="G46" s="402" t="str">
        <f t="shared" si="1"/>
        <v>Khá</v>
      </c>
      <c r="H46" s="422"/>
    </row>
    <row r="47" spans="1:8" s="8" customFormat="1" x14ac:dyDescent="0.25">
      <c r="A47" s="401">
        <v>34</v>
      </c>
      <c r="B47" s="19">
        <v>23</v>
      </c>
      <c r="C47" s="19" t="s">
        <v>4177</v>
      </c>
      <c r="D47" s="423" t="s">
        <v>48</v>
      </c>
      <c r="E47" s="423" t="s">
        <v>11</v>
      </c>
      <c r="F47" s="10">
        <v>79</v>
      </c>
      <c r="G47" s="402" t="str">
        <f t="shared" si="1"/>
        <v>Khá</v>
      </c>
      <c r="H47" s="422"/>
    </row>
    <row r="48" spans="1:8" s="8" customFormat="1" x14ac:dyDescent="0.25">
      <c r="A48" s="401">
        <v>35</v>
      </c>
      <c r="B48" s="19">
        <v>24</v>
      </c>
      <c r="C48" s="19" t="s">
        <v>4178</v>
      </c>
      <c r="D48" s="423" t="s">
        <v>4179</v>
      </c>
      <c r="E48" s="423" t="s">
        <v>88</v>
      </c>
      <c r="F48" s="10">
        <v>80</v>
      </c>
      <c r="G48" s="402" t="str">
        <f t="shared" si="1"/>
        <v>Tốt</v>
      </c>
      <c r="H48" s="422"/>
    </row>
    <row r="49" spans="1:8" s="8" customFormat="1" x14ac:dyDescent="0.25">
      <c r="A49" s="401">
        <v>36</v>
      </c>
      <c r="B49" s="19">
        <v>25</v>
      </c>
      <c r="C49" s="19" t="s">
        <v>4180</v>
      </c>
      <c r="D49" s="423" t="s">
        <v>4181</v>
      </c>
      <c r="E49" s="423" t="s">
        <v>483</v>
      </c>
      <c r="F49" s="10">
        <v>55</v>
      </c>
      <c r="G49" s="402" t="str">
        <f t="shared" si="1"/>
        <v>Trung bình</v>
      </c>
      <c r="H49" s="422" t="s">
        <v>73</v>
      </c>
    </row>
    <row r="50" spans="1:8" s="8" customFormat="1" x14ac:dyDescent="0.25">
      <c r="A50" s="401">
        <v>37</v>
      </c>
      <c r="B50" s="19">
        <v>26</v>
      </c>
      <c r="C50" s="19" t="s">
        <v>4182</v>
      </c>
      <c r="D50" s="423" t="s">
        <v>4183</v>
      </c>
      <c r="E50" s="423" t="s">
        <v>64</v>
      </c>
      <c r="F50" s="10">
        <v>89</v>
      </c>
      <c r="G50" s="402" t="str">
        <f t="shared" si="1"/>
        <v>Tốt</v>
      </c>
      <c r="H50" s="422"/>
    </row>
    <row r="51" spans="1:8" s="8" customFormat="1" x14ac:dyDescent="0.25">
      <c r="A51" s="401">
        <v>38</v>
      </c>
      <c r="B51" s="19">
        <v>27</v>
      </c>
      <c r="C51" s="19" t="s">
        <v>4184</v>
      </c>
      <c r="D51" s="423" t="s">
        <v>120</v>
      </c>
      <c r="E51" s="423" t="s">
        <v>66</v>
      </c>
      <c r="F51" s="10">
        <v>90</v>
      </c>
      <c r="G51" s="402" t="str">
        <f t="shared" si="1"/>
        <v>Xuất sắc</v>
      </c>
      <c r="H51" s="422"/>
    </row>
    <row r="52" spans="1:8" s="8" customFormat="1" x14ac:dyDescent="0.25">
      <c r="A52" s="401">
        <v>39</v>
      </c>
      <c r="B52" s="19">
        <v>28</v>
      </c>
      <c r="C52" s="19" t="s">
        <v>4185</v>
      </c>
      <c r="D52" s="423" t="s">
        <v>4186</v>
      </c>
      <c r="E52" s="423" t="s">
        <v>66</v>
      </c>
      <c r="F52" s="10">
        <v>90</v>
      </c>
      <c r="G52" s="402" t="str">
        <f t="shared" si="1"/>
        <v>Xuất sắc</v>
      </c>
      <c r="H52" s="422"/>
    </row>
    <row r="53" spans="1:8" s="8" customFormat="1" x14ac:dyDescent="0.25">
      <c r="A53" s="401">
        <v>40</v>
      </c>
      <c r="B53" s="19">
        <v>29</v>
      </c>
      <c r="C53" s="19" t="s">
        <v>4187</v>
      </c>
      <c r="D53" s="423" t="s">
        <v>138</v>
      </c>
      <c r="E53" s="423" t="s">
        <v>67</v>
      </c>
      <c r="F53" s="10">
        <v>70</v>
      </c>
      <c r="G53" s="402" t="str">
        <f t="shared" si="1"/>
        <v>Khá</v>
      </c>
      <c r="H53" s="422"/>
    </row>
    <row r="54" spans="1:8" s="8" customFormat="1" x14ac:dyDescent="0.25">
      <c r="A54" s="401">
        <v>41</v>
      </c>
      <c r="B54" s="19">
        <v>30</v>
      </c>
      <c r="C54" s="19" t="s">
        <v>4188</v>
      </c>
      <c r="D54" s="423" t="s">
        <v>559</v>
      </c>
      <c r="E54" s="423" t="s">
        <v>12</v>
      </c>
      <c r="F54" s="10">
        <v>95</v>
      </c>
      <c r="G54" s="402" t="str">
        <f t="shared" si="1"/>
        <v>Xuất sắc</v>
      </c>
      <c r="H54" s="422"/>
    </row>
    <row r="55" spans="1:8" s="8" customFormat="1" x14ac:dyDescent="0.25">
      <c r="A55" s="401">
        <v>42</v>
      </c>
      <c r="B55" s="19">
        <v>31</v>
      </c>
      <c r="C55" s="19" t="s">
        <v>4189</v>
      </c>
      <c r="D55" s="423" t="s">
        <v>4015</v>
      </c>
      <c r="E55" s="423" t="s">
        <v>12</v>
      </c>
      <c r="F55" s="10">
        <v>90</v>
      </c>
      <c r="G55" s="402" t="str">
        <f t="shared" si="1"/>
        <v>Xuất sắc</v>
      </c>
      <c r="H55" s="422"/>
    </row>
    <row r="56" spans="1:8" s="8" customFormat="1" x14ac:dyDescent="0.25">
      <c r="A56" s="401">
        <v>43</v>
      </c>
      <c r="B56" s="19">
        <v>32</v>
      </c>
      <c r="C56" s="19" t="s">
        <v>4190</v>
      </c>
      <c r="D56" s="423" t="s">
        <v>4191</v>
      </c>
      <c r="E56" s="423" t="s">
        <v>12</v>
      </c>
      <c r="F56" s="10">
        <v>85</v>
      </c>
      <c r="G56" s="402" t="str">
        <f t="shared" si="1"/>
        <v>Tốt</v>
      </c>
      <c r="H56" s="422"/>
    </row>
    <row r="57" spans="1:8" s="8" customFormat="1" x14ac:dyDescent="0.25">
      <c r="A57" s="401">
        <v>44</v>
      </c>
      <c r="B57" s="19">
        <v>33</v>
      </c>
      <c r="C57" s="19" t="s">
        <v>4192</v>
      </c>
      <c r="D57" s="423" t="s">
        <v>2119</v>
      </c>
      <c r="E57" s="423" t="s">
        <v>12</v>
      </c>
      <c r="F57" s="10">
        <v>91</v>
      </c>
      <c r="G57" s="402" t="str">
        <f t="shared" si="1"/>
        <v>Xuất sắc</v>
      </c>
      <c r="H57" s="422"/>
    </row>
    <row r="58" spans="1:8" s="8" customFormat="1" x14ac:dyDescent="0.25">
      <c r="A58" s="401">
        <v>45</v>
      </c>
      <c r="B58" s="19">
        <v>34</v>
      </c>
      <c r="C58" s="19" t="s">
        <v>4193</v>
      </c>
      <c r="D58" s="423" t="s">
        <v>1734</v>
      </c>
      <c r="E58" s="423" t="s">
        <v>317</v>
      </c>
      <c r="F58" s="10">
        <v>0</v>
      </c>
      <c r="G58" s="402" t="str">
        <f t="shared" si="1"/>
        <v>Kém</v>
      </c>
      <c r="H58" s="422" t="s">
        <v>73</v>
      </c>
    </row>
    <row r="59" spans="1:8" s="8" customFormat="1" x14ac:dyDescent="0.25">
      <c r="A59" s="401">
        <v>46</v>
      </c>
      <c r="B59" s="19">
        <v>35</v>
      </c>
      <c r="C59" s="19" t="s">
        <v>4194</v>
      </c>
      <c r="D59" s="423" t="s">
        <v>3303</v>
      </c>
      <c r="E59" s="423" t="s">
        <v>317</v>
      </c>
      <c r="F59" s="10">
        <v>0</v>
      </c>
      <c r="G59" s="402" t="str">
        <f t="shared" si="1"/>
        <v>Kém</v>
      </c>
      <c r="H59" s="422" t="s">
        <v>73</v>
      </c>
    </row>
    <row r="60" spans="1:8" s="8" customFormat="1" x14ac:dyDescent="0.25">
      <c r="A60" s="401">
        <v>47</v>
      </c>
      <c r="B60" s="19">
        <v>36</v>
      </c>
      <c r="C60" s="19" t="s">
        <v>4195</v>
      </c>
      <c r="D60" s="423" t="s">
        <v>454</v>
      </c>
      <c r="E60" s="423" t="s">
        <v>140</v>
      </c>
      <c r="F60" s="10">
        <v>65</v>
      </c>
      <c r="G60" s="402" t="str">
        <f t="shared" si="1"/>
        <v>Khá</v>
      </c>
      <c r="H60" s="422" t="s">
        <v>73</v>
      </c>
    </row>
    <row r="61" spans="1:8" s="8" customFormat="1" x14ac:dyDescent="0.25">
      <c r="A61" s="401">
        <v>48</v>
      </c>
      <c r="B61" s="19">
        <v>37</v>
      </c>
      <c r="C61" s="19" t="s">
        <v>4196</v>
      </c>
      <c r="D61" s="423" t="s">
        <v>1092</v>
      </c>
      <c r="E61" s="423" t="s">
        <v>159</v>
      </c>
      <c r="F61" s="10">
        <v>65</v>
      </c>
      <c r="G61" s="402" t="str">
        <f t="shared" si="1"/>
        <v>Khá</v>
      </c>
      <c r="H61" s="422" t="s">
        <v>73</v>
      </c>
    </row>
    <row r="62" spans="1:8" s="8" customFormat="1" x14ac:dyDescent="0.25">
      <c r="A62" s="401">
        <v>49</v>
      </c>
      <c r="B62" s="19">
        <v>38</v>
      </c>
      <c r="C62" s="19" t="s">
        <v>4197</v>
      </c>
      <c r="D62" s="423" t="s">
        <v>862</v>
      </c>
      <c r="E62" s="423" t="s">
        <v>159</v>
      </c>
      <c r="F62" s="10">
        <v>81</v>
      </c>
      <c r="G62" s="402" t="str">
        <f t="shared" si="1"/>
        <v>Tốt</v>
      </c>
      <c r="H62" s="422"/>
    </row>
    <row r="63" spans="1:8" s="8" customFormat="1" x14ac:dyDescent="0.25">
      <c r="A63" s="401">
        <v>50</v>
      </c>
      <c r="B63" s="19">
        <v>39</v>
      </c>
      <c r="C63" s="19" t="s">
        <v>4198</v>
      </c>
      <c r="D63" s="423" t="s">
        <v>4199</v>
      </c>
      <c r="E63" s="423" t="s">
        <v>176</v>
      </c>
      <c r="F63" s="10">
        <v>95</v>
      </c>
      <c r="G63" s="402" t="str">
        <f t="shared" si="1"/>
        <v>Xuất sắc</v>
      </c>
      <c r="H63" s="422"/>
    </row>
    <row r="64" spans="1:8" s="8" customFormat="1" x14ac:dyDescent="0.25">
      <c r="A64" s="401">
        <v>51</v>
      </c>
      <c r="B64" s="19">
        <v>40</v>
      </c>
      <c r="C64" s="19" t="s">
        <v>4200</v>
      </c>
      <c r="D64" s="423" t="s">
        <v>216</v>
      </c>
      <c r="E64" s="423" t="s">
        <v>186</v>
      </c>
      <c r="F64" s="10">
        <v>85</v>
      </c>
      <c r="G64" s="402" t="str">
        <f t="shared" si="1"/>
        <v>Tốt</v>
      </c>
      <c r="H64" s="422"/>
    </row>
    <row r="65" spans="1:8" s="8" customFormat="1" x14ac:dyDescent="0.25">
      <c r="A65" s="401">
        <v>52</v>
      </c>
      <c r="B65" s="19">
        <v>41</v>
      </c>
      <c r="C65" s="19" t="s">
        <v>4201</v>
      </c>
      <c r="D65" s="423" t="s">
        <v>44</v>
      </c>
      <c r="E65" s="423" t="s">
        <v>24</v>
      </c>
      <c r="F65" s="10">
        <v>88</v>
      </c>
      <c r="G65" s="402" t="str">
        <f t="shared" si="1"/>
        <v>Tốt</v>
      </c>
      <c r="H65" s="422"/>
    </row>
    <row r="66" spans="1:8" s="8" customFormat="1" x14ac:dyDescent="0.25">
      <c r="A66" s="401">
        <v>53</v>
      </c>
      <c r="B66" s="19">
        <v>42</v>
      </c>
      <c r="C66" s="19" t="s">
        <v>4202</v>
      </c>
      <c r="D66" s="423" t="s">
        <v>144</v>
      </c>
      <c r="E66" s="423" t="s">
        <v>582</v>
      </c>
      <c r="F66" s="10">
        <v>64</v>
      </c>
      <c r="G66" s="402" t="str">
        <f t="shared" si="1"/>
        <v>Trung bình</v>
      </c>
      <c r="H66" s="422" t="s">
        <v>123</v>
      </c>
    </row>
    <row r="67" spans="1:8" s="8" customFormat="1" x14ac:dyDescent="0.25">
      <c r="A67" s="401">
        <v>54</v>
      </c>
      <c r="B67" s="19">
        <v>43</v>
      </c>
      <c r="C67" s="19" t="s">
        <v>4203</v>
      </c>
      <c r="D67" s="423" t="s">
        <v>1273</v>
      </c>
      <c r="E67" s="423" t="s">
        <v>70</v>
      </c>
      <c r="F67" s="10">
        <v>88</v>
      </c>
      <c r="G67" s="402" t="str">
        <f t="shared" si="1"/>
        <v>Tốt</v>
      </c>
      <c r="H67" s="422"/>
    </row>
    <row r="68" spans="1:8" s="8" customFormat="1" x14ac:dyDescent="0.25">
      <c r="A68" s="401">
        <v>55</v>
      </c>
      <c r="B68" s="19">
        <v>44</v>
      </c>
      <c r="C68" s="19" t="s">
        <v>4204</v>
      </c>
      <c r="D68" s="423" t="s">
        <v>1134</v>
      </c>
      <c r="E68" s="423" t="s">
        <v>70</v>
      </c>
      <c r="F68" s="10">
        <v>90</v>
      </c>
      <c r="G68" s="402" t="str">
        <f t="shared" si="1"/>
        <v>Xuất sắc</v>
      </c>
      <c r="H68" s="422"/>
    </row>
    <row r="69" spans="1:8" s="8" customFormat="1" ht="18.75" customHeight="1" x14ac:dyDescent="0.25">
      <c r="A69" s="401"/>
      <c r="B69" s="19"/>
      <c r="C69" s="390" t="s">
        <v>5554</v>
      </c>
      <c r="D69" s="389"/>
      <c r="E69" s="390"/>
      <c r="F69" s="391"/>
      <c r="G69" s="392"/>
      <c r="H69" s="393"/>
    </row>
    <row r="70" spans="1:8" s="8" customFormat="1" x14ac:dyDescent="0.25">
      <c r="A70" s="401">
        <v>56</v>
      </c>
      <c r="B70" s="19">
        <v>1</v>
      </c>
      <c r="C70" s="424" t="s">
        <v>4205</v>
      </c>
      <c r="D70" s="424" t="s">
        <v>4206</v>
      </c>
      <c r="E70" s="425" t="s">
        <v>34</v>
      </c>
      <c r="F70" s="426">
        <v>90</v>
      </c>
      <c r="G70" s="402" t="str">
        <f t="shared" si="1"/>
        <v>Xuất sắc</v>
      </c>
      <c r="H70" s="393"/>
    </row>
    <row r="71" spans="1:8" s="8" customFormat="1" x14ac:dyDescent="0.25">
      <c r="A71" s="401">
        <v>57</v>
      </c>
      <c r="B71" s="19">
        <v>2</v>
      </c>
      <c r="C71" s="427" t="s">
        <v>4207</v>
      </c>
      <c r="D71" s="424" t="s">
        <v>351</v>
      </c>
      <c r="E71" s="425" t="s">
        <v>34</v>
      </c>
      <c r="F71" s="426">
        <v>0</v>
      </c>
      <c r="G71" s="402" t="str">
        <f t="shared" si="1"/>
        <v>Kém</v>
      </c>
      <c r="H71" s="449"/>
    </row>
    <row r="72" spans="1:8" s="8" customFormat="1" x14ac:dyDescent="0.25">
      <c r="A72" s="401">
        <v>58</v>
      </c>
      <c r="B72" s="19">
        <v>3</v>
      </c>
      <c r="C72" s="424" t="s">
        <v>4208</v>
      </c>
      <c r="D72" s="424" t="s">
        <v>3970</v>
      </c>
      <c r="E72" s="425" t="s">
        <v>34</v>
      </c>
      <c r="F72" s="426">
        <v>73</v>
      </c>
      <c r="G72" s="402" t="str">
        <f t="shared" si="1"/>
        <v>Khá</v>
      </c>
      <c r="H72" s="449" t="s">
        <v>73</v>
      </c>
    </row>
    <row r="73" spans="1:8" s="8" customFormat="1" x14ac:dyDescent="0.25">
      <c r="A73" s="401">
        <v>59</v>
      </c>
      <c r="B73" s="19">
        <v>4</v>
      </c>
      <c r="C73" s="424" t="s">
        <v>4209</v>
      </c>
      <c r="D73" s="424" t="s">
        <v>4210</v>
      </c>
      <c r="E73" s="425" t="s">
        <v>34</v>
      </c>
      <c r="F73" s="426">
        <v>70</v>
      </c>
      <c r="G73" s="402" t="str">
        <f t="shared" si="1"/>
        <v>Khá</v>
      </c>
      <c r="H73" s="449" t="s">
        <v>73</v>
      </c>
    </row>
    <row r="74" spans="1:8" s="8" customFormat="1" x14ac:dyDescent="0.25">
      <c r="A74" s="401">
        <v>60</v>
      </c>
      <c r="B74" s="19">
        <v>5</v>
      </c>
      <c r="C74" s="424" t="s">
        <v>4211</v>
      </c>
      <c r="D74" s="424" t="s">
        <v>18</v>
      </c>
      <c r="E74" s="425" t="s">
        <v>277</v>
      </c>
      <c r="F74" s="426">
        <v>72</v>
      </c>
      <c r="G74" s="402" t="str">
        <f t="shared" si="1"/>
        <v>Khá</v>
      </c>
      <c r="H74" s="449" t="s">
        <v>73</v>
      </c>
    </row>
    <row r="75" spans="1:8" s="8" customFormat="1" x14ac:dyDescent="0.25">
      <c r="A75" s="401">
        <v>61</v>
      </c>
      <c r="B75" s="19">
        <v>6</v>
      </c>
      <c r="C75" s="424" t="s">
        <v>4212</v>
      </c>
      <c r="D75" s="424" t="s">
        <v>4213</v>
      </c>
      <c r="E75" s="425" t="s">
        <v>41</v>
      </c>
      <c r="F75" s="426">
        <v>60</v>
      </c>
      <c r="G75" s="402" t="str">
        <f t="shared" si="1"/>
        <v>Trung bình</v>
      </c>
      <c r="H75" s="449" t="s">
        <v>73</v>
      </c>
    </row>
    <row r="76" spans="1:8" s="8" customFormat="1" x14ac:dyDescent="0.25">
      <c r="A76" s="401">
        <v>62</v>
      </c>
      <c r="B76" s="19">
        <v>7</v>
      </c>
      <c r="C76" s="424" t="s">
        <v>4214</v>
      </c>
      <c r="D76" s="424" t="s">
        <v>3202</v>
      </c>
      <c r="E76" s="425" t="s">
        <v>505</v>
      </c>
      <c r="F76" s="426">
        <v>61</v>
      </c>
      <c r="G76" s="402" t="str">
        <f t="shared" si="1"/>
        <v>Trung bình</v>
      </c>
      <c r="H76" s="449" t="s">
        <v>73</v>
      </c>
    </row>
    <row r="77" spans="1:8" s="8" customFormat="1" x14ac:dyDescent="0.25">
      <c r="A77" s="401">
        <v>63</v>
      </c>
      <c r="B77" s="19">
        <v>8</v>
      </c>
      <c r="C77" s="424" t="s">
        <v>4215</v>
      </c>
      <c r="D77" s="424" t="s">
        <v>3020</v>
      </c>
      <c r="E77" s="425" t="s">
        <v>7</v>
      </c>
      <c r="F77" s="426">
        <v>100</v>
      </c>
      <c r="G77" s="402" t="str">
        <f t="shared" si="1"/>
        <v>Xuất sắc</v>
      </c>
      <c r="H77" s="449"/>
    </row>
    <row r="78" spans="1:8" s="8" customFormat="1" x14ac:dyDescent="0.25">
      <c r="A78" s="401">
        <v>64</v>
      </c>
      <c r="B78" s="19">
        <v>9</v>
      </c>
      <c r="C78" s="424" t="s">
        <v>4216</v>
      </c>
      <c r="D78" s="424" t="s">
        <v>36</v>
      </c>
      <c r="E78" s="425" t="s">
        <v>209</v>
      </c>
      <c r="F78" s="426">
        <v>65</v>
      </c>
      <c r="G78" s="402" t="str">
        <f t="shared" si="1"/>
        <v>Khá</v>
      </c>
      <c r="H78" s="449" t="s">
        <v>73</v>
      </c>
    </row>
    <row r="79" spans="1:8" s="8" customFormat="1" x14ac:dyDescent="0.25">
      <c r="A79" s="401">
        <v>65</v>
      </c>
      <c r="B79" s="19">
        <v>10</v>
      </c>
      <c r="C79" s="424" t="s">
        <v>4217</v>
      </c>
      <c r="D79" s="424" t="s">
        <v>4218</v>
      </c>
      <c r="E79" s="425" t="s">
        <v>209</v>
      </c>
      <c r="F79" s="426">
        <v>70</v>
      </c>
      <c r="G79" s="402" t="str">
        <f t="shared" si="1"/>
        <v>Khá</v>
      </c>
      <c r="H79" s="449" t="s">
        <v>73</v>
      </c>
    </row>
    <row r="80" spans="1:8" s="8" customFormat="1" x14ac:dyDescent="0.25">
      <c r="A80" s="401">
        <v>66</v>
      </c>
      <c r="B80" s="19">
        <v>11</v>
      </c>
      <c r="C80" s="424" t="s">
        <v>4219</v>
      </c>
      <c r="D80" s="424" t="s">
        <v>46</v>
      </c>
      <c r="E80" s="425" t="s">
        <v>151</v>
      </c>
      <c r="F80" s="426">
        <v>70</v>
      </c>
      <c r="G80" s="402" t="str">
        <f t="shared" si="1"/>
        <v>Khá</v>
      </c>
      <c r="H80" s="449" t="s">
        <v>73</v>
      </c>
    </row>
    <row r="81" spans="1:8" s="8" customFormat="1" x14ac:dyDescent="0.25">
      <c r="A81" s="401">
        <v>67</v>
      </c>
      <c r="B81" s="19">
        <v>12</v>
      </c>
      <c r="C81" s="424" t="s">
        <v>4220</v>
      </c>
      <c r="D81" s="424" t="s">
        <v>364</v>
      </c>
      <c r="E81" s="425" t="s">
        <v>151</v>
      </c>
      <c r="F81" s="426">
        <v>70</v>
      </c>
      <c r="G81" s="402" t="str">
        <f t="shared" si="1"/>
        <v>Khá</v>
      </c>
      <c r="H81" s="449" t="s">
        <v>73</v>
      </c>
    </row>
    <row r="82" spans="1:8" s="8" customFormat="1" x14ac:dyDescent="0.25">
      <c r="A82" s="401">
        <v>68</v>
      </c>
      <c r="B82" s="19">
        <v>13</v>
      </c>
      <c r="C82" s="424" t="s">
        <v>4221</v>
      </c>
      <c r="D82" s="424" t="s">
        <v>4222</v>
      </c>
      <c r="E82" s="425" t="s">
        <v>231</v>
      </c>
      <c r="F82" s="426">
        <v>90</v>
      </c>
      <c r="G82" s="402" t="str">
        <f t="shared" si="1"/>
        <v>Xuất sắc</v>
      </c>
      <c r="H82" s="393"/>
    </row>
    <row r="83" spans="1:8" s="8" customFormat="1" x14ac:dyDescent="0.25">
      <c r="A83" s="401">
        <v>69</v>
      </c>
      <c r="B83" s="19">
        <v>14</v>
      </c>
      <c r="C83" s="424" t="s">
        <v>4223</v>
      </c>
      <c r="D83" s="424" t="s">
        <v>543</v>
      </c>
      <c r="E83" s="425" t="s">
        <v>180</v>
      </c>
      <c r="F83" s="426">
        <v>90</v>
      </c>
      <c r="G83" s="402" t="str">
        <f t="shared" si="1"/>
        <v>Xuất sắc</v>
      </c>
      <c r="H83" s="393"/>
    </row>
    <row r="84" spans="1:8" s="8" customFormat="1" x14ac:dyDescent="0.25">
      <c r="A84" s="401">
        <v>70</v>
      </c>
      <c r="B84" s="19">
        <v>15</v>
      </c>
      <c r="C84" s="424" t="s">
        <v>4224</v>
      </c>
      <c r="D84" s="424" t="s">
        <v>4225</v>
      </c>
      <c r="E84" s="425" t="s">
        <v>180</v>
      </c>
      <c r="F84" s="426">
        <v>95</v>
      </c>
      <c r="G84" s="402" t="str">
        <f t="shared" si="1"/>
        <v>Xuất sắc</v>
      </c>
      <c r="H84" s="393"/>
    </row>
    <row r="85" spans="1:8" s="8" customFormat="1" x14ac:dyDescent="0.25">
      <c r="A85" s="401">
        <v>71</v>
      </c>
      <c r="B85" s="19">
        <v>16</v>
      </c>
      <c r="C85" s="427" t="s">
        <v>4226</v>
      </c>
      <c r="D85" s="424" t="s">
        <v>87</v>
      </c>
      <c r="E85" s="425" t="s">
        <v>21</v>
      </c>
      <c r="F85" s="426">
        <v>90</v>
      </c>
      <c r="G85" s="402" t="str">
        <f t="shared" si="1"/>
        <v>Xuất sắc</v>
      </c>
      <c r="H85" s="393"/>
    </row>
    <row r="86" spans="1:8" s="8" customFormat="1" x14ac:dyDescent="0.25">
      <c r="A86" s="401">
        <v>72</v>
      </c>
      <c r="B86" s="19">
        <v>17</v>
      </c>
      <c r="C86" s="424" t="s">
        <v>4227</v>
      </c>
      <c r="D86" s="424" t="s">
        <v>48</v>
      </c>
      <c r="E86" s="425" t="s">
        <v>56</v>
      </c>
      <c r="F86" s="426">
        <v>60</v>
      </c>
      <c r="G86" s="402" t="str">
        <f t="shared" si="1"/>
        <v>Trung bình</v>
      </c>
      <c r="H86" s="449" t="s">
        <v>5555</v>
      </c>
    </row>
    <row r="87" spans="1:8" s="8" customFormat="1" x14ac:dyDescent="0.25">
      <c r="A87" s="401">
        <v>73</v>
      </c>
      <c r="B87" s="19">
        <v>18</v>
      </c>
      <c r="C87" s="424" t="s">
        <v>4228</v>
      </c>
      <c r="D87" s="424" t="s">
        <v>3357</v>
      </c>
      <c r="E87" s="425" t="s">
        <v>404</v>
      </c>
      <c r="F87" s="426">
        <v>82</v>
      </c>
      <c r="G87" s="402" t="str">
        <f t="shared" si="1"/>
        <v>Tốt</v>
      </c>
      <c r="H87" s="449"/>
    </row>
    <row r="88" spans="1:8" s="8" customFormat="1" x14ac:dyDescent="0.25">
      <c r="A88" s="401">
        <v>74</v>
      </c>
      <c r="B88" s="19">
        <v>19</v>
      </c>
      <c r="C88" s="424" t="s">
        <v>4229</v>
      </c>
      <c r="D88" s="424" t="s">
        <v>223</v>
      </c>
      <c r="E88" s="425" t="s">
        <v>4230</v>
      </c>
      <c r="F88" s="426">
        <v>0</v>
      </c>
      <c r="G88" s="402" t="str">
        <f t="shared" si="1"/>
        <v>Kém</v>
      </c>
      <c r="H88" s="449" t="s">
        <v>73</v>
      </c>
    </row>
    <row r="89" spans="1:8" s="8" customFormat="1" x14ac:dyDescent="0.25">
      <c r="A89" s="401">
        <v>75</v>
      </c>
      <c r="B89" s="19">
        <v>20</v>
      </c>
      <c r="C89" s="424" t="s">
        <v>4231</v>
      </c>
      <c r="D89" s="424" t="s">
        <v>4232</v>
      </c>
      <c r="E89" s="425" t="s">
        <v>8</v>
      </c>
      <c r="F89" s="426">
        <v>90</v>
      </c>
      <c r="G89" s="402" t="str">
        <f t="shared" si="1"/>
        <v>Xuất sắc</v>
      </c>
      <c r="H89" s="449"/>
    </row>
    <row r="90" spans="1:8" s="8" customFormat="1" x14ac:dyDescent="0.25">
      <c r="A90" s="401">
        <v>76</v>
      </c>
      <c r="B90" s="19">
        <v>21</v>
      </c>
      <c r="C90" s="424" t="s">
        <v>4233</v>
      </c>
      <c r="D90" s="424" t="s">
        <v>58</v>
      </c>
      <c r="E90" s="425" t="s">
        <v>8</v>
      </c>
      <c r="F90" s="426">
        <v>90</v>
      </c>
      <c r="G90" s="402" t="str">
        <f t="shared" ref="G90:G153" si="2">IF(F90&gt;=90,"Xuất sắc",IF(F90&gt;=80,"Tốt",IF(F90&gt;=65,"Khá",IF(F90&gt;=50,"Trung bình",IF(F90&gt;=35,"Yếu","Kém")))))</f>
        <v>Xuất sắc</v>
      </c>
      <c r="H90" s="449"/>
    </row>
    <row r="91" spans="1:8" s="8" customFormat="1" x14ac:dyDescent="0.25">
      <c r="A91" s="401">
        <v>77</v>
      </c>
      <c r="B91" s="19">
        <v>22</v>
      </c>
      <c r="C91" s="424" t="s">
        <v>4234</v>
      </c>
      <c r="D91" s="424" t="s">
        <v>469</v>
      </c>
      <c r="E91" s="425" t="s">
        <v>299</v>
      </c>
      <c r="F91" s="426">
        <v>70</v>
      </c>
      <c r="G91" s="402" t="str">
        <f t="shared" si="2"/>
        <v>Khá</v>
      </c>
      <c r="H91" s="449" t="s">
        <v>73</v>
      </c>
    </row>
    <row r="92" spans="1:8" s="8" customFormat="1" x14ac:dyDescent="0.25">
      <c r="A92" s="401">
        <v>78</v>
      </c>
      <c r="B92" s="19">
        <v>23</v>
      </c>
      <c r="C92" s="424" t="s">
        <v>4235</v>
      </c>
      <c r="D92" s="424" t="s">
        <v>4236</v>
      </c>
      <c r="E92" s="425" t="s">
        <v>130</v>
      </c>
      <c r="F92" s="426">
        <v>0</v>
      </c>
      <c r="G92" s="402" t="str">
        <f t="shared" si="2"/>
        <v>Kém</v>
      </c>
      <c r="H92" s="449" t="s">
        <v>73</v>
      </c>
    </row>
    <row r="93" spans="1:8" s="8" customFormat="1" x14ac:dyDescent="0.25">
      <c r="A93" s="401">
        <v>79</v>
      </c>
      <c r="B93" s="19">
        <v>24</v>
      </c>
      <c r="C93" s="424" t="s">
        <v>4237</v>
      </c>
      <c r="D93" s="424" t="s">
        <v>93</v>
      </c>
      <c r="E93" s="425" t="s">
        <v>201</v>
      </c>
      <c r="F93" s="426">
        <v>90</v>
      </c>
      <c r="G93" s="402" t="str">
        <f t="shared" si="2"/>
        <v>Xuất sắc</v>
      </c>
      <c r="H93" s="449"/>
    </row>
    <row r="94" spans="1:8" s="8" customFormat="1" x14ac:dyDescent="0.25">
      <c r="A94" s="401">
        <v>80</v>
      </c>
      <c r="B94" s="19">
        <v>25</v>
      </c>
      <c r="C94" s="424" t="s">
        <v>4238</v>
      </c>
      <c r="D94" s="424" t="s">
        <v>188</v>
      </c>
      <c r="E94" s="425" t="s">
        <v>201</v>
      </c>
      <c r="F94" s="426">
        <v>90</v>
      </c>
      <c r="G94" s="402" t="str">
        <f t="shared" si="2"/>
        <v>Xuất sắc</v>
      </c>
      <c r="H94" s="449"/>
    </row>
    <row r="95" spans="1:8" s="8" customFormat="1" x14ac:dyDescent="0.25">
      <c r="A95" s="401">
        <v>81</v>
      </c>
      <c r="B95" s="19">
        <v>26</v>
      </c>
      <c r="C95" s="428" t="s">
        <v>4239</v>
      </c>
      <c r="D95" s="424" t="s">
        <v>188</v>
      </c>
      <c r="E95" s="425" t="s">
        <v>201</v>
      </c>
      <c r="F95" s="426">
        <v>70</v>
      </c>
      <c r="G95" s="402" t="str">
        <f t="shared" si="2"/>
        <v>Khá</v>
      </c>
      <c r="H95" s="449" t="s">
        <v>73</v>
      </c>
    </row>
    <row r="96" spans="1:8" s="8" customFormat="1" x14ac:dyDescent="0.25">
      <c r="A96" s="401">
        <v>82</v>
      </c>
      <c r="B96" s="19">
        <v>27</v>
      </c>
      <c r="C96" s="424" t="s">
        <v>4240</v>
      </c>
      <c r="D96" s="424" t="s">
        <v>3151</v>
      </c>
      <c r="E96" s="425" t="s">
        <v>201</v>
      </c>
      <c r="F96" s="426">
        <v>70</v>
      </c>
      <c r="G96" s="402" t="str">
        <f t="shared" si="2"/>
        <v>Khá</v>
      </c>
      <c r="H96" s="449" t="s">
        <v>73</v>
      </c>
    </row>
    <row r="97" spans="1:8" s="8" customFormat="1" x14ac:dyDescent="0.25">
      <c r="A97" s="401">
        <v>83</v>
      </c>
      <c r="B97" s="19">
        <v>28</v>
      </c>
      <c r="C97" s="424" t="s">
        <v>4241</v>
      </c>
      <c r="D97" s="424" t="s">
        <v>451</v>
      </c>
      <c r="E97" s="425" t="s">
        <v>26</v>
      </c>
      <c r="F97" s="426">
        <v>70</v>
      </c>
      <c r="G97" s="402" t="str">
        <f t="shared" si="2"/>
        <v>Khá</v>
      </c>
      <c r="H97" s="449" t="s">
        <v>73</v>
      </c>
    </row>
    <row r="98" spans="1:8" s="8" customFormat="1" x14ac:dyDescent="0.25">
      <c r="A98" s="401">
        <v>84</v>
      </c>
      <c r="B98" s="19">
        <v>29</v>
      </c>
      <c r="C98" s="424" t="s">
        <v>4242</v>
      </c>
      <c r="D98" s="424" t="s">
        <v>2932</v>
      </c>
      <c r="E98" s="425" t="s">
        <v>26</v>
      </c>
      <c r="F98" s="426">
        <v>90</v>
      </c>
      <c r="G98" s="402" t="str">
        <f t="shared" si="2"/>
        <v>Xuất sắc</v>
      </c>
      <c r="H98" s="393"/>
    </row>
    <row r="99" spans="1:8" s="8" customFormat="1" x14ac:dyDescent="0.25">
      <c r="A99" s="401">
        <v>85</v>
      </c>
      <c r="B99" s="19">
        <v>30</v>
      </c>
      <c r="C99" s="424" t="s">
        <v>4243</v>
      </c>
      <c r="D99" s="424" t="s">
        <v>314</v>
      </c>
      <c r="E99" s="425" t="s">
        <v>26</v>
      </c>
      <c r="F99" s="426">
        <v>92</v>
      </c>
      <c r="G99" s="402" t="str">
        <f t="shared" si="2"/>
        <v>Xuất sắc</v>
      </c>
      <c r="H99" s="393"/>
    </row>
    <row r="100" spans="1:8" s="8" customFormat="1" x14ac:dyDescent="0.25">
      <c r="A100" s="401">
        <v>86</v>
      </c>
      <c r="B100" s="19">
        <v>31</v>
      </c>
      <c r="C100" s="427" t="s">
        <v>4244</v>
      </c>
      <c r="D100" s="424" t="s">
        <v>329</v>
      </c>
      <c r="E100" s="425" t="s">
        <v>10</v>
      </c>
      <c r="F100" s="426">
        <v>91</v>
      </c>
      <c r="G100" s="402" t="str">
        <f t="shared" si="2"/>
        <v>Xuất sắc</v>
      </c>
      <c r="H100" s="393"/>
    </row>
    <row r="101" spans="1:8" s="8" customFormat="1" x14ac:dyDescent="0.25">
      <c r="A101" s="401">
        <v>87</v>
      </c>
      <c r="B101" s="19">
        <v>32</v>
      </c>
      <c r="C101" s="424" t="s">
        <v>4245</v>
      </c>
      <c r="D101" s="424" t="s">
        <v>451</v>
      </c>
      <c r="E101" s="425" t="s">
        <v>11</v>
      </c>
      <c r="F101" s="10">
        <v>70</v>
      </c>
      <c r="G101" s="402" t="str">
        <f t="shared" si="2"/>
        <v>Khá</v>
      </c>
      <c r="H101" s="422" t="s">
        <v>73</v>
      </c>
    </row>
    <row r="102" spans="1:8" s="8" customFormat="1" x14ac:dyDescent="0.25">
      <c r="A102" s="401">
        <v>88</v>
      </c>
      <c r="B102" s="19">
        <v>33</v>
      </c>
      <c r="C102" s="424" t="s">
        <v>4246</v>
      </c>
      <c r="D102" s="424" t="s">
        <v>89</v>
      </c>
      <c r="E102" s="425" t="s">
        <v>11</v>
      </c>
      <c r="F102" s="10">
        <v>90</v>
      </c>
      <c r="G102" s="402" t="str">
        <f t="shared" si="2"/>
        <v>Xuất sắc</v>
      </c>
      <c r="H102" s="422"/>
    </row>
    <row r="103" spans="1:8" s="8" customFormat="1" x14ac:dyDescent="0.25">
      <c r="A103" s="401">
        <v>89</v>
      </c>
      <c r="B103" s="19">
        <v>34</v>
      </c>
      <c r="C103" s="424" t="s">
        <v>4247</v>
      </c>
      <c r="D103" s="424" t="s">
        <v>208</v>
      </c>
      <c r="E103" s="425" t="s">
        <v>90</v>
      </c>
      <c r="F103" s="10">
        <v>65</v>
      </c>
      <c r="G103" s="402" t="str">
        <f t="shared" si="2"/>
        <v>Khá</v>
      </c>
      <c r="H103" s="422" t="s">
        <v>73</v>
      </c>
    </row>
    <row r="104" spans="1:8" s="8" customFormat="1" x14ac:dyDescent="0.25">
      <c r="A104" s="401">
        <v>90</v>
      </c>
      <c r="B104" s="19">
        <v>35</v>
      </c>
      <c r="C104" s="424" t="s">
        <v>4248</v>
      </c>
      <c r="D104" s="424" t="s">
        <v>183</v>
      </c>
      <c r="E104" s="425" t="s">
        <v>64</v>
      </c>
      <c r="F104" s="10">
        <v>90</v>
      </c>
      <c r="G104" s="402" t="str">
        <f t="shared" si="2"/>
        <v>Xuất sắc</v>
      </c>
      <c r="H104" s="422"/>
    </row>
    <row r="105" spans="1:8" s="8" customFormat="1" x14ac:dyDescent="0.25">
      <c r="A105" s="401">
        <v>91</v>
      </c>
      <c r="B105" s="19">
        <v>36</v>
      </c>
      <c r="C105" s="424" t="s">
        <v>4249</v>
      </c>
      <c r="D105" s="424" t="s">
        <v>3420</v>
      </c>
      <c r="E105" s="425" t="s">
        <v>343</v>
      </c>
      <c r="F105" s="10">
        <v>90</v>
      </c>
      <c r="G105" s="402" t="str">
        <f t="shared" si="2"/>
        <v>Xuất sắc</v>
      </c>
      <c r="H105" s="422"/>
    </row>
    <row r="106" spans="1:8" s="8" customFormat="1" x14ac:dyDescent="0.25">
      <c r="A106" s="401">
        <v>92</v>
      </c>
      <c r="B106" s="19">
        <v>37</v>
      </c>
      <c r="C106" s="424" t="s">
        <v>4250</v>
      </c>
      <c r="D106" s="424" t="s">
        <v>352</v>
      </c>
      <c r="E106" s="425" t="s">
        <v>136</v>
      </c>
      <c r="F106" s="10">
        <v>98</v>
      </c>
      <c r="G106" s="402" t="str">
        <f t="shared" si="2"/>
        <v>Xuất sắc</v>
      </c>
      <c r="H106" s="422"/>
    </row>
    <row r="107" spans="1:8" s="8" customFormat="1" x14ac:dyDescent="0.25">
      <c r="A107" s="401">
        <v>93</v>
      </c>
      <c r="B107" s="19">
        <v>38</v>
      </c>
      <c r="C107" s="424" t="s">
        <v>4251</v>
      </c>
      <c r="D107" s="424" t="s">
        <v>4252</v>
      </c>
      <c r="E107" s="425" t="s">
        <v>66</v>
      </c>
      <c r="F107" s="10">
        <v>73</v>
      </c>
      <c r="G107" s="402" t="str">
        <f t="shared" si="2"/>
        <v>Khá</v>
      </c>
      <c r="H107" s="422" t="s">
        <v>73</v>
      </c>
    </row>
    <row r="108" spans="1:8" s="8" customFormat="1" x14ac:dyDescent="0.25">
      <c r="A108" s="401">
        <v>94</v>
      </c>
      <c r="B108" s="19">
        <v>39</v>
      </c>
      <c r="C108" s="427" t="s">
        <v>4253</v>
      </c>
      <c r="D108" s="424" t="s">
        <v>4254</v>
      </c>
      <c r="E108" s="425" t="s">
        <v>12</v>
      </c>
      <c r="F108" s="10">
        <v>65</v>
      </c>
      <c r="G108" s="402" t="str">
        <f t="shared" si="2"/>
        <v>Khá</v>
      </c>
      <c r="H108" s="422" t="s">
        <v>73</v>
      </c>
    </row>
    <row r="109" spans="1:8" s="8" customFormat="1" x14ac:dyDescent="0.25">
      <c r="A109" s="401">
        <v>95</v>
      </c>
      <c r="B109" s="19">
        <v>40</v>
      </c>
      <c r="C109" s="424" t="s">
        <v>4255</v>
      </c>
      <c r="D109" s="424" t="s">
        <v>194</v>
      </c>
      <c r="E109" s="425" t="s">
        <v>12</v>
      </c>
      <c r="F109" s="10">
        <v>70</v>
      </c>
      <c r="G109" s="402" t="str">
        <f t="shared" si="2"/>
        <v>Khá</v>
      </c>
      <c r="H109" s="422" t="s">
        <v>73</v>
      </c>
    </row>
    <row r="110" spans="1:8" s="8" customFormat="1" x14ac:dyDescent="0.25">
      <c r="A110" s="401">
        <v>96</v>
      </c>
      <c r="B110" s="19">
        <v>41</v>
      </c>
      <c r="C110" s="424" t="s">
        <v>4256</v>
      </c>
      <c r="D110" s="424" t="s">
        <v>188</v>
      </c>
      <c r="E110" s="425" t="s">
        <v>317</v>
      </c>
      <c r="F110" s="10">
        <v>90</v>
      </c>
      <c r="G110" s="402" t="str">
        <f t="shared" si="2"/>
        <v>Xuất sắc</v>
      </c>
      <c r="H110" s="422"/>
    </row>
    <row r="111" spans="1:8" s="8" customFormat="1" x14ac:dyDescent="0.25">
      <c r="A111" s="401">
        <v>97</v>
      </c>
      <c r="B111" s="19">
        <v>42</v>
      </c>
      <c r="C111" s="424" t="s">
        <v>4257</v>
      </c>
      <c r="D111" s="424" t="s">
        <v>4258</v>
      </c>
      <c r="E111" s="425" t="s">
        <v>176</v>
      </c>
      <c r="F111" s="10">
        <v>100</v>
      </c>
      <c r="G111" s="402" t="str">
        <f t="shared" si="2"/>
        <v>Xuất sắc</v>
      </c>
      <c r="H111" s="422"/>
    </row>
    <row r="112" spans="1:8" s="8" customFormat="1" x14ac:dyDescent="0.25">
      <c r="A112" s="401">
        <v>98</v>
      </c>
      <c r="B112" s="19">
        <v>43</v>
      </c>
      <c r="C112" s="424" t="s">
        <v>4259</v>
      </c>
      <c r="D112" s="424" t="s">
        <v>188</v>
      </c>
      <c r="E112" s="425" t="s">
        <v>176</v>
      </c>
      <c r="F112" s="10">
        <v>0</v>
      </c>
      <c r="G112" s="402" t="str">
        <f t="shared" si="2"/>
        <v>Kém</v>
      </c>
      <c r="H112" s="422" t="s">
        <v>73</v>
      </c>
    </row>
    <row r="113" spans="1:8" s="8" customFormat="1" x14ac:dyDescent="0.25">
      <c r="A113" s="401">
        <v>99</v>
      </c>
      <c r="B113" s="19">
        <v>44</v>
      </c>
      <c r="C113" s="424" t="s">
        <v>4260</v>
      </c>
      <c r="D113" s="424" t="s">
        <v>4261</v>
      </c>
      <c r="E113" s="425" t="s">
        <v>4262</v>
      </c>
      <c r="F113" s="10">
        <v>99</v>
      </c>
      <c r="G113" s="402" t="str">
        <f t="shared" si="2"/>
        <v>Xuất sắc</v>
      </c>
      <c r="H113" s="422"/>
    </row>
    <row r="114" spans="1:8" s="8" customFormat="1" x14ac:dyDescent="0.25">
      <c r="A114" s="401">
        <v>100</v>
      </c>
      <c r="B114" s="19">
        <v>45</v>
      </c>
      <c r="C114" s="427" t="s">
        <v>4263</v>
      </c>
      <c r="D114" s="424" t="s">
        <v>76</v>
      </c>
      <c r="E114" s="425" t="s">
        <v>142</v>
      </c>
      <c r="F114" s="10">
        <v>91</v>
      </c>
      <c r="G114" s="402" t="str">
        <f t="shared" si="2"/>
        <v>Xuất sắc</v>
      </c>
      <c r="H114" s="422"/>
    </row>
    <row r="115" spans="1:8" s="8" customFormat="1" ht="31.5" x14ac:dyDescent="0.25">
      <c r="A115" s="401"/>
      <c r="B115" s="19"/>
      <c r="C115" s="390" t="s">
        <v>5556</v>
      </c>
      <c r="D115" s="389"/>
      <c r="E115" s="390"/>
      <c r="F115" s="391"/>
      <c r="G115" s="392"/>
      <c r="H115" s="393"/>
    </row>
    <row r="116" spans="1:8" s="8" customFormat="1" x14ac:dyDescent="0.25">
      <c r="A116" s="401">
        <v>101</v>
      </c>
      <c r="B116" s="19">
        <v>1</v>
      </c>
      <c r="C116" s="424" t="s">
        <v>4264</v>
      </c>
      <c r="D116" s="424" t="s">
        <v>4132</v>
      </c>
      <c r="E116" s="427" t="s">
        <v>34</v>
      </c>
      <c r="F116" s="426">
        <v>73</v>
      </c>
      <c r="G116" s="402" t="str">
        <f t="shared" si="2"/>
        <v>Khá</v>
      </c>
      <c r="H116" s="449" t="s">
        <v>73</v>
      </c>
    </row>
    <row r="117" spans="1:8" s="8" customFormat="1" x14ac:dyDescent="0.25">
      <c r="A117" s="401">
        <v>102</v>
      </c>
      <c r="B117" s="19">
        <v>2</v>
      </c>
      <c r="C117" s="424" t="s">
        <v>4265</v>
      </c>
      <c r="D117" s="424" t="s">
        <v>194</v>
      </c>
      <c r="E117" s="427" t="s">
        <v>34</v>
      </c>
      <c r="F117" s="426">
        <v>0</v>
      </c>
      <c r="G117" s="402" t="str">
        <f t="shared" si="2"/>
        <v>Kém</v>
      </c>
      <c r="H117" s="393"/>
    </row>
    <row r="118" spans="1:8" s="8" customFormat="1" x14ac:dyDescent="0.25">
      <c r="A118" s="401">
        <v>103</v>
      </c>
      <c r="B118" s="19">
        <v>3</v>
      </c>
      <c r="C118" s="424" t="s">
        <v>4266</v>
      </c>
      <c r="D118" s="424" t="s">
        <v>46</v>
      </c>
      <c r="E118" s="427" t="s">
        <v>148</v>
      </c>
      <c r="F118" s="426">
        <v>89</v>
      </c>
      <c r="G118" s="402" t="str">
        <f t="shared" si="2"/>
        <v>Tốt</v>
      </c>
      <c r="H118" s="393"/>
    </row>
    <row r="119" spans="1:8" s="8" customFormat="1" x14ac:dyDescent="0.25">
      <c r="A119" s="401">
        <v>104</v>
      </c>
      <c r="B119" s="19">
        <v>4</v>
      </c>
      <c r="C119" s="424" t="s">
        <v>4267</v>
      </c>
      <c r="D119" s="424" t="s">
        <v>4268</v>
      </c>
      <c r="E119" s="427" t="s">
        <v>370</v>
      </c>
      <c r="F119" s="426">
        <v>81</v>
      </c>
      <c r="G119" s="402" t="str">
        <f t="shared" si="2"/>
        <v>Tốt</v>
      </c>
      <c r="H119" s="393"/>
    </row>
    <row r="120" spans="1:8" s="8" customFormat="1" x14ac:dyDescent="0.25">
      <c r="A120" s="401">
        <v>105</v>
      </c>
      <c r="B120" s="19">
        <v>5</v>
      </c>
      <c r="C120" s="424" t="s">
        <v>4269</v>
      </c>
      <c r="D120" s="424" t="s">
        <v>392</v>
      </c>
      <c r="E120" s="427" t="s">
        <v>229</v>
      </c>
      <c r="F120" s="426">
        <v>84</v>
      </c>
      <c r="G120" s="402" t="str">
        <f t="shared" si="2"/>
        <v>Tốt</v>
      </c>
      <c r="H120" s="393"/>
    </row>
    <row r="121" spans="1:8" s="8" customFormat="1" x14ac:dyDescent="0.25">
      <c r="A121" s="401">
        <v>106</v>
      </c>
      <c r="B121" s="19">
        <v>6</v>
      </c>
      <c r="C121" s="424" t="s">
        <v>4270</v>
      </c>
      <c r="D121" s="424" t="s">
        <v>46</v>
      </c>
      <c r="E121" s="427" t="s">
        <v>4271</v>
      </c>
      <c r="F121" s="426">
        <v>94</v>
      </c>
      <c r="G121" s="402" t="str">
        <f t="shared" si="2"/>
        <v>Xuất sắc</v>
      </c>
      <c r="H121" s="393"/>
    </row>
    <row r="122" spans="1:8" s="8" customFormat="1" x14ac:dyDescent="0.25">
      <c r="A122" s="401">
        <v>107</v>
      </c>
      <c r="B122" s="19">
        <v>7</v>
      </c>
      <c r="C122" s="424" t="s">
        <v>4272</v>
      </c>
      <c r="D122" s="424" t="s">
        <v>52</v>
      </c>
      <c r="E122" s="427" t="s">
        <v>14</v>
      </c>
      <c r="F122" s="426">
        <v>84</v>
      </c>
      <c r="G122" s="402" t="str">
        <f t="shared" si="2"/>
        <v>Tốt</v>
      </c>
      <c r="H122" s="393"/>
    </row>
    <row r="123" spans="1:8" s="8" customFormat="1" x14ac:dyDescent="0.25">
      <c r="A123" s="401">
        <v>108</v>
      </c>
      <c r="B123" s="19">
        <v>8</v>
      </c>
      <c r="C123" s="424" t="s">
        <v>4273</v>
      </c>
      <c r="D123" s="424" t="s">
        <v>253</v>
      </c>
      <c r="E123" s="427" t="s">
        <v>14</v>
      </c>
      <c r="F123" s="426">
        <v>73</v>
      </c>
      <c r="G123" s="402" t="str">
        <f t="shared" si="2"/>
        <v>Khá</v>
      </c>
      <c r="H123" s="393"/>
    </row>
    <row r="124" spans="1:8" s="8" customFormat="1" x14ac:dyDescent="0.25">
      <c r="A124" s="401">
        <v>109</v>
      </c>
      <c r="B124" s="19">
        <v>9</v>
      </c>
      <c r="C124" s="427" t="s">
        <v>4274</v>
      </c>
      <c r="D124" s="424" t="s">
        <v>93</v>
      </c>
      <c r="E124" s="427" t="s">
        <v>209</v>
      </c>
      <c r="F124" s="426">
        <v>79</v>
      </c>
      <c r="G124" s="402" t="str">
        <f t="shared" si="2"/>
        <v>Khá</v>
      </c>
      <c r="H124" s="393"/>
    </row>
    <row r="125" spans="1:8" s="8" customFormat="1" x14ac:dyDescent="0.25">
      <c r="A125" s="401">
        <v>110</v>
      </c>
      <c r="B125" s="19">
        <v>10</v>
      </c>
      <c r="C125" s="424" t="s">
        <v>4275</v>
      </c>
      <c r="D125" s="424" t="s">
        <v>4276</v>
      </c>
      <c r="E125" s="427" t="s">
        <v>42</v>
      </c>
      <c r="F125" s="426">
        <v>95</v>
      </c>
      <c r="G125" s="402" t="str">
        <f t="shared" si="2"/>
        <v>Xuất sắc</v>
      </c>
      <c r="H125" s="393"/>
    </row>
    <row r="126" spans="1:8" s="8" customFormat="1" x14ac:dyDescent="0.25">
      <c r="A126" s="401">
        <v>111</v>
      </c>
      <c r="B126" s="19">
        <v>11</v>
      </c>
      <c r="C126" s="424" t="s">
        <v>4277</v>
      </c>
      <c r="D126" s="424" t="s">
        <v>4278</v>
      </c>
      <c r="E126" s="427" t="s">
        <v>42</v>
      </c>
      <c r="F126" s="426">
        <v>61</v>
      </c>
      <c r="G126" s="402" t="str">
        <f t="shared" si="2"/>
        <v>Trung bình</v>
      </c>
      <c r="H126" s="393"/>
    </row>
    <row r="127" spans="1:8" s="8" customFormat="1" x14ac:dyDescent="0.25">
      <c r="A127" s="401">
        <v>112</v>
      </c>
      <c r="B127" s="19">
        <v>12</v>
      </c>
      <c r="C127" s="424" t="s">
        <v>4279</v>
      </c>
      <c r="D127" s="424" t="s">
        <v>4280</v>
      </c>
      <c r="E127" s="427" t="s">
        <v>104</v>
      </c>
      <c r="F127" s="426">
        <v>88</v>
      </c>
      <c r="G127" s="402" t="str">
        <f t="shared" si="2"/>
        <v>Tốt</v>
      </c>
      <c r="H127" s="393"/>
    </row>
    <row r="128" spans="1:8" s="8" customFormat="1" x14ac:dyDescent="0.25">
      <c r="A128" s="401">
        <v>113</v>
      </c>
      <c r="B128" s="19">
        <v>13</v>
      </c>
      <c r="C128" s="424" t="s">
        <v>4281</v>
      </c>
      <c r="D128" s="424" t="s">
        <v>80</v>
      </c>
      <c r="E128" s="427" t="s">
        <v>49</v>
      </c>
      <c r="F128" s="426">
        <v>90</v>
      </c>
      <c r="G128" s="402" t="str">
        <f t="shared" si="2"/>
        <v>Xuất sắc</v>
      </c>
      <c r="H128" s="393"/>
    </row>
    <row r="129" spans="1:8" s="8" customFormat="1" x14ac:dyDescent="0.25">
      <c r="A129" s="401">
        <v>114</v>
      </c>
      <c r="B129" s="19">
        <v>14</v>
      </c>
      <c r="C129" s="424" t="s">
        <v>4282</v>
      </c>
      <c r="D129" s="424" t="s">
        <v>4283</v>
      </c>
      <c r="E129" s="427" t="s">
        <v>53</v>
      </c>
      <c r="F129" s="426">
        <v>95</v>
      </c>
      <c r="G129" s="402" t="str">
        <f t="shared" si="2"/>
        <v>Xuất sắc</v>
      </c>
      <c r="H129" s="393"/>
    </row>
    <row r="130" spans="1:8" s="8" customFormat="1" x14ac:dyDescent="0.25">
      <c r="A130" s="401">
        <v>115</v>
      </c>
      <c r="B130" s="19">
        <v>15</v>
      </c>
      <c r="C130" s="424" t="s">
        <v>4284</v>
      </c>
      <c r="D130" s="424" t="s">
        <v>4285</v>
      </c>
      <c r="E130" s="427" t="s">
        <v>180</v>
      </c>
      <c r="F130" s="426">
        <v>62</v>
      </c>
      <c r="G130" s="402" t="str">
        <f t="shared" si="2"/>
        <v>Trung bình</v>
      </c>
      <c r="H130" s="449"/>
    </row>
    <row r="131" spans="1:8" s="8" customFormat="1" x14ac:dyDescent="0.25">
      <c r="A131" s="401">
        <v>116</v>
      </c>
      <c r="B131" s="19">
        <v>16</v>
      </c>
      <c r="C131" s="424" t="s">
        <v>4286</v>
      </c>
      <c r="D131" s="424" t="s">
        <v>4287</v>
      </c>
      <c r="E131" s="427" t="s">
        <v>21</v>
      </c>
      <c r="F131" s="426">
        <v>95</v>
      </c>
      <c r="G131" s="402" t="str">
        <f t="shared" si="2"/>
        <v>Xuất sắc</v>
      </c>
      <c r="H131" s="449"/>
    </row>
    <row r="132" spans="1:8" s="8" customFormat="1" x14ac:dyDescent="0.25">
      <c r="A132" s="401">
        <v>117</v>
      </c>
      <c r="B132" s="19">
        <v>17</v>
      </c>
      <c r="C132" s="424" t="s">
        <v>4288</v>
      </c>
      <c r="D132" s="424" t="s">
        <v>50</v>
      </c>
      <c r="E132" s="427" t="s">
        <v>16</v>
      </c>
      <c r="F132" s="426">
        <v>56</v>
      </c>
      <c r="G132" s="402" t="str">
        <f t="shared" si="2"/>
        <v>Trung bình</v>
      </c>
      <c r="H132" s="449" t="s">
        <v>123</v>
      </c>
    </row>
    <row r="133" spans="1:8" s="8" customFormat="1" x14ac:dyDescent="0.25">
      <c r="A133" s="401">
        <v>118</v>
      </c>
      <c r="B133" s="19">
        <v>18</v>
      </c>
      <c r="C133" s="424" t="s">
        <v>4289</v>
      </c>
      <c r="D133" s="424" t="s">
        <v>188</v>
      </c>
      <c r="E133" s="427" t="s">
        <v>1972</v>
      </c>
      <c r="F133" s="426">
        <v>85</v>
      </c>
      <c r="G133" s="402" t="str">
        <f t="shared" si="2"/>
        <v>Tốt</v>
      </c>
      <c r="H133" s="449"/>
    </row>
    <row r="134" spans="1:8" s="8" customFormat="1" x14ac:dyDescent="0.25">
      <c r="A134" s="401">
        <v>119</v>
      </c>
      <c r="B134" s="19">
        <v>19</v>
      </c>
      <c r="C134" s="424" t="s">
        <v>4290</v>
      </c>
      <c r="D134" s="424" t="s">
        <v>3867</v>
      </c>
      <c r="E134" s="427" t="s">
        <v>3720</v>
      </c>
      <c r="F134" s="426">
        <v>73</v>
      </c>
      <c r="G134" s="402" t="str">
        <f t="shared" si="2"/>
        <v>Khá</v>
      </c>
      <c r="H134" s="449" t="s">
        <v>73</v>
      </c>
    </row>
    <row r="135" spans="1:8" s="8" customFormat="1" x14ac:dyDescent="0.25">
      <c r="A135" s="401">
        <v>120</v>
      </c>
      <c r="B135" s="19">
        <v>20</v>
      </c>
      <c r="C135" s="424" t="s">
        <v>4291</v>
      </c>
      <c r="D135" s="424" t="s">
        <v>4292</v>
      </c>
      <c r="E135" s="427" t="s">
        <v>109</v>
      </c>
      <c r="F135" s="426">
        <v>86</v>
      </c>
      <c r="G135" s="402" t="str">
        <f t="shared" si="2"/>
        <v>Tốt</v>
      </c>
      <c r="H135" s="449"/>
    </row>
    <row r="136" spans="1:8" s="8" customFormat="1" x14ac:dyDescent="0.25">
      <c r="A136" s="401">
        <v>121</v>
      </c>
      <c r="B136" s="19">
        <v>21</v>
      </c>
      <c r="C136" s="424" t="s">
        <v>4293</v>
      </c>
      <c r="D136" s="424" t="s">
        <v>321</v>
      </c>
      <c r="E136" s="427" t="s">
        <v>8</v>
      </c>
      <c r="F136" s="426">
        <v>83</v>
      </c>
      <c r="G136" s="402" t="str">
        <f t="shared" si="2"/>
        <v>Tốt</v>
      </c>
      <c r="H136" s="449"/>
    </row>
    <row r="137" spans="1:8" s="8" customFormat="1" x14ac:dyDescent="0.25">
      <c r="A137" s="401">
        <v>122</v>
      </c>
      <c r="B137" s="19">
        <v>22</v>
      </c>
      <c r="C137" s="424" t="s">
        <v>4294</v>
      </c>
      <c r="D137" s="424" t="s">
        <v>76</v>
      </c>
      <c r="E137" s="427" t="s">
        <v>412</v>
      </c>
      <c r="F137" s="426">
        <v>0</v>
      </c>
      <c r="G137" s="402" t="str">
        <f t="shared" si="2"/>
        <v>Kém</v>
      </c>
      <c r="H137" s="449" t="s">
        <v>73</v>
      </c>
    </row>
    <row r="138" spans="1:8" s="8" customFormat="1" x14ac:dyDescent="0.25">
      <c r="A138" s="401">
        <v>123</v>
      </c>
      <c r="B138" s="19">
        <v>23</v>
      </c>
      <c r="C138" s="424" t="s">
        <v>4295</v>
      </c>
      <c r="D138" s="424" t="s">
        <v>18</v>
      </c>
      <c r="E138" s="427" t="s">
        <v>170</v>
      </c>
      <c r="F138" s="426">
        <v>79</v>
      </c>
      <c r="G138" s="402" t="str">
        <f t="shared" si="2"/>
        <v>Khá</v>
      </c>
      <c r="H138" s="393"/>
    </row>
    <row r="139" spans="1:8" s="8" customFormat="1" x14ac:dyDescent="0.25">
      <c r="A139" s="401">
        <v>124</v>
      </c>
      <c r="B139" s="19">
        <v>24</v>
      </c>
      <c r="C139" s="424" t="s">
        <v>4296</v>
      </c>
      <c r="D139" s="424" t="s">
        <v>173</v>
      </c>
      <c r="E139" s="427" t="s">
        <v>182</v>
      </c>
      <c r="F139" s="426">
        <v>81</v>
      </c>
      <c r="G139" s="402" t="str">
        <f t="shared" si="2"/>
        <v>Tốt</v>
      </c>
      <c r="H139" s="393"/>
    </row>
    <row r="140" spans="1:8" s="8" customFormat="1" x14ac:dyDescent="0.25">
      <c r="A140" s="401">
        <v>125</v>
      </c>
      <c r="B140" s="19">
        <v>25</v>
      </c>
      <c r="C140" s="424" t="s">
        <v>4297</v>
      </c>
      <c r="D140" s="424" t="s">
        <v>555</v>
      </c>
      <c r="E140" s="427" t="s">
        <v>182</v>
      </c>
      <c r="F140" s="426">
        <v>54</v>
      </c>
      <c r="G140" s="402" t="str">
        <f t="shared" si="2"/>
        <v>Trung bình</v>
      </c>
      <c r="H140" s="393"/>
    </row>
    <row r="141" spans="1:8" s="8" customFormat="1" x14ac:dyDescent="0.25">
      <c r="A141" s="401">
        <v>126</v>
      </c>
      <c r="B141" s="19">
        <v>26</v>
      </c>
      <c r="C141" s="424" t="s">
        <v>4298</v>
      </c>
      <c r="D141" s="424" t="s">
        <v>998</v>
      </c>
      <c r="E141" s="427" t="s">
        <v>182</v>
      </c>
      <c r="F141" s="426">
        <v>80</v>
      </c>
      <c r="G141" s="402" t="str">
        <f t="shared" si="2"/>
        <v>Tốt</v>
      </c>
      <c r="H141" s="393"/>
    </row>
    <row r="142" spans="1:8" s="8" customFormat="1" x14ac:dyDescent="0.25">
      <c r="A142" s="401">
        <v>127</v>
      </c>
      <c r="B142" s="19">
        <v>27</v>
      </c>
      <c r="C142" s="424" t="s">
        <v>4299</v>
      </c>
      <c r="D142" s="424" t="s">
        <v>4300</v>
      </c>
      <c r="E142" s="427" t="s">
        <v>26</v>
      </c>
      <c r="F142" s="426">
        <v>59</v>
      </c>
      <c r="G142" s="402" t="str">
        <f t="shared" si="2"/>
        <v>Trung bình</v>
      </c>
      <c r="H142" s="393"/>
    </row>
    <row r="143" spans="1:8" s="8" customFormat="1" x14ac:dyDescent="0.25">
      <c r="A143" s="401">
        <v>128</v>
      </c>
      <c r="B143" s="19">
        <v>28</v>
      </c>
      <c r="C143" s="424" t="s">
        <v>4301</v>
      </c>
      <c r="D143" s="424" t="s">
        <v>294</v>
      </c>
      <c r="E143" s="427" t="s">
        <v>26</v>
      </c>
      <c r="F143" s="426">
        <v>85</v>
      </c>
      <c r="G143" s="402" t="str">
        <f t="shared" si="2"/>
        <v>Tốt</v>
      </c>
      <c r="H143" s="393"/>
    </row>
    <row r="144" spans="1:8" s="8" customFormat="1" x14ac:dyDescent="0.25">
      <c r="A144" s="401">
        <v>129</v>
      </c>
      <c r="B144" s="19">
        <v>29</v>
      </c>
      <c r="C144" s="424" t="s">
        <v>4302</v>
      </c>
      <c r="D144" s="424" t="s">
        <v>3522</v>
      </c>
      <c r="E144" s="427" t="s">
        <v>9</v>
      </c>
      <c r="F144" s="426">
        <v>89</v>
      </c>
      <c r="G144" s="402" t="str">
        <f t="shared" si="2"/>
        <v>Tốt</v>
      </c>
      <c r="H144" s="393"/>
    </row>
    <row r="145" spans="1:8" s="8" customFormat="1" x14ac:dyDescent="0.25">
      <c r="A145" s="401">
        <v>130</v>
      </c>
      <c r="B145" s="19">
        <v>30</v>
      </c>
      <c r="C145" s="424" t="s">
        <v>4303</v>
      </c>
      <c r="D145" s="424" t="s">
        <v>456</v>
      </c>
      <c r="E145" s="427" t="s">
        <v>62</v>
      </c>
      <c r="F145" s="426">
        <v>79</v>
      </c>
      <c r="G145" s="402" t="str">
        <f t="shared" si="2"/>
        <v>Khá</v>
      </c>
      <c r="H145" s="393"/>
    </row>
    <row r="146" spans="1:8" s="8" customFormat="1" x14ac:dyDescent="0.25">
      <c r="A146" s="401">
        <v>131</v>
      </c>
      <c r="B146" s="19">
        <v>31</v>
      </c>
      <c r="C146" s="424" t="s">
        <v>4304</v>
      </c>
      <c r="D146" s="424" t="s">
        <v>4305</v>
      </c>
      <c r="E146" s="427" t="s">
        <v>62</v>
      </c>
      <c r="F146" s="426">
        <v>97</v>
      </c>
      <c r="G146" s="402" t="str">
        <f t="shared" si="2"/>
        <v>Xuất sắc</v>
      </c>
      <c r="H146" s="393"/>
    </row>
    <row r="147" spans="1:8" s="8" customFormat="1" x14ac:dyDescent="0.25">
      <c r="A147" s="401">
        <v>132</v>
      </c>
      <c r="B147" s="19">
        <v>32</v>
      </c>
      <c r="C147" s="424" t="s">
        <v>4306</v>
      </c>
      <c r="D147" s="424" t="s">
        <v>416</v>
      </c>
      <c r="E147" s="427" t="s">
        <v>483</v>
      </c>
      <c r="F147" s="426">
        <v>0</v>
      </c>
      <c r="G147" s="402" t="str">
        <f t="shared" si="2"/>
        <v>Kém</v>
      </c>
      <c r="H147" s="449" t="s">
        <v>73</v>
      </c>
    </row>
    <row r="148" spans="1:8" s="8" customFormat="1" x14ac:dyDescent="0.25">
      <c r="A148" s="401">
        <v>133</v>
      </c>
      <c r="B148" s="19">
        <v>33</v>
      </c>
      <c r="C148" s="424" t="s">
        <v>4307</v>
      </c>
      <c r="D148" s="424" t="s">
        <v>2729</v>
      </c>
      <c r="E148" s="427" t="s">
        <v>517</v>
      </c>
      <c r="F148" s="426">
        <v>76</v>
      </c>
      <c r="G148" s="402" t="str">
        <f t="shared" si="2"/>
        <v>Khá</v>
      </c>
      <c r="H148" s="449"/>
    </row>
    <row r="149" spans="1:8" s="8" customFormat="1" x14ac:dyDescent="0.25">
      <c r="A149" s="401">
        <v>134</v>
      </c>
      <c r="B149" s="19">
        <v>34</v>
      </c>
      <c r="C149" s="424" t="s">
        <v>4308</v>
      </c>
      <c r="D149" s="424" t="s">
        <v>4309</v>
      </c>
      <c r="E149" s="427" t="s">
        <v>569</v>
      </c>
      <c r="F149" s="426">
        <v>87</v>
      </c>
      <c r="G149" s="402" t="str">
        <f t="shared" si="2"/>
        <v>Tốt</v>
      </c>
      <c r="H149" s="449"/>
    </row>
    <row r="150" spans="1:8" s="8" customFormat="1" x14ac:dyDescent="0.25">
      <c r="A150" s="401">
        <v>135</v>
      </c>
      <c r="B150" s="19">
        <v>35</v>
      </c>
      <c r="C150" s="424" t="s">
        <v>4310</v>
      </c>
      <c r="D150" s="424" t="s">
        <v>143</v>
      </c>
      <c r="E150" s="427" t="s">
        <v>136</v>
      </c>
      <c r="F150" s="426">
        <v>99</v>
      </c>
      <c r="G150" s="402" t="str">
        <f t="shared" si="2"/>
        <v>Xuất sắc</v>
      </c>
      <c r="H150" s="449"/>
    </row>
    <row r="151" spans="1:8" s="8" customFormat="1" x14ac:dyDescent="0.25">
      <c r="A151" s="401">
        <v>136</v>
      </c>
      <c r="B151" s="19">
        <v>36</v>
      </c>
      <c r="C151" s="424" t="s">
        <v>4311</v>
      </c>
      <c r="D151" s="424" t="s">
        <v>574</v>
      </c>
      <c r="E151" s="427" t="s">
        <v>184</v>
      </c>
      <c r="F151" s="426">
        <v>88</v>
      </c>
      <c r="G151" s="402" t="str">
        <f t="shared" si="2"/>
        <v>Tốt</v>
      </c>
      <c r="H151" s="449"/>
    </row>
    <row r="152" spans="1:8" s="8" customFormat="1" x14ac:dyDescent="0.25">
      <c r="A152" s="401">
        <v>137</v>
      </c>
      <c r="B152" s="19">
        <v>37</v>
      </c>
      <c r="C152" s="424" t="s">
        <v>4312</v>
      </c>
      <c r="D152" s="424" t="s">
        <v>76</v>
      </c>
      <c r="E152" s="427" t="s">
        <v>5</v>
      </c>
      <c r="F152" s="426">
        <v>90</v>
      </c>
      <c r="G152" s="402" t="str">
        <f t="shared" si="2"/>
        <v>Xuất sắc</v>
      </c>
      <c r="H152" s="449"/>
    </row>
    <row r="153" spans="1:8" s="8" customFormat="1" x14ac:dyDescent="0.25">
      <c r="A153" s="401">
        <v>138</v>
      </c>
      <c r="B153" s="19">
        <v>38</v>
      </c>
      <c r="C153" s="424" t="s">
        <v>4313</v>
      </c>
      <c r="D153" s="424" t="s">
        <v>46</v>
      </c>
      <c r="E153" s="427" t="s">
        <v>23</v>
      </c>
      <c r="F153" s="426">
        <v>99</v>
      </c>
      <c r="G153" s="402" t="str">
        <f t="shared" si="2"/>
        <v>Xuất sắc</v>
      </c>
      <c r="H153" s="449"/>
    </row>
    <row r="154" spans="1:8" s="8" customFormat="1" x14ac:dyDescent="0.25">
      <c r="A154" s="401">
        <v>139</v>
      </c>
      <c r="B154" s="19">
        <v>39</v>
      </c>
      <c r="C154" s="424" t="s">
        <v>4314</v>
      </c>
      <c r="D154" s="424" t="s">
        <v>388</v>
      </c>
      <c r="E154" s="427" t="s">
        <v>273</v>
      </c>
      <c r="F154" s="426">
        <v>83</v>
      </c>
      <c r="G154" s="402" t="str">
        <f t="shared" ref="G154:G209" si="3">IF(F154&gt;=90,"Xuất sắc",IF(F154&gt;=80,"Tốt",IF(F154&gt;=65,"Khá",IF(F154&gt;=50,"Trung bình",IF(F154&gt;=35,"Yếu","Kém")))))</f>
        <v>Tốt</v>
      </c>
      <c r="H154" s="449"/>
    </row>
    <row r="155" spans="1:8" s="8" customFormat="1" x14ac:dyDescent="0.25">
      <c r="A155" s="401">
        <v>140</v>
      </c>
      <c r="B155" s="19">
        <v>40</v>
      </c>
      <c r="C155" s="424" t="s">
        <v>4315</v>
      </c>
      <c r="D155" s="424" t="s">
        <v>4316</v>
      </c>
      <c r="E155" s="427" t="s">
        <v>545</v>
      </c>
      <c r="F155" s="426">
        <v>67</v>
      </c>
      <c r="G155" s="402" t="str">
        <f t="shared" si="3"/>
        <v>Khá</v>
      </c>
      <c r="H155" s="449" t="s">
        <v>73</v>
      </c>
    </row>
    <row r="156" spans="1:8" s="8" customFormat="1" x14ac:dyDescent="0.25">
      <c r="A156" s="401">
        <v>141</v>
      </c>
      <c r="B156" s="19">
        <v>41</v>
      </c>
      <c r="C156" s="424" t="s">
        <v>4317</v>
      </c>
      <c r="D156" s="424" t="s">
        <v>1510</v>
      </c>
      <c r="E156" s="427" t="s">
        <v>67</v>
      </c>
      <c r="F156" s="426">
        <v>92</v>
      </c>
      <c r="G156" s="402" t="str">
        <f t="shared" si="3"/>
        <v>Xuất sắc</v>
      </c>
      <c r="H156" s="393"/>
    </row>
    <row r="157" spans="1:8" s="8" customFormat="1" x14ac:dyDescent="0.25">
      <c r="A157" s="401">
        <v>142</v>
      </c>
      <c r="B157" s="19">
        <v>42</v>
      </c>
      <c r="C157" s="424" t="s">
        <v>4318</v>
      </c>
      <c r="D157" s="424" t="s">
        <v>4319</v>
      </c>
      <c r="E157" s="427" t="s">
        <v>12</v>
      </c>
      <c r="F157" s="426">
        <v>80</v>
      </c>
      <c r="G157" s="402" t="str">
        <f t="shared" si="3"/>
        <v>Tốt</v>
      </c>
      <c r="H157" s="393"/>
    </row>
    <row r="158" spans="1:8" s="8" customFormat="1" x14ac:dyDescent="0.25">
      <c r="A158" s="401">
        <v>143</v>
      </c>
      <c r="B158" s="19">
        <v>43</v>
      </c>
      <c r="C158" s="424" t="s">
        <v>4320</v>
      </c>
      <c r="D158" s="424" t="s">
        <v>4321</v>
      </c>
      <c r="E158" s="427" t="s">
        <v>139</v>
      </c>
      <c r="F158" s="426">
        <v>95</v>
      </c>
      <c r="G158" s="402" t="str">
        <f t="shared" si="3"/>
        <v>Xuất sắc</v>
      </c>
      <c r="H158" s="393"/>
    </row>
    <row r="159" spans="1:8" s="8" customFormat="1" x14ac:dyDescent="0.25">
      <c r="A159" s="401">
        <v>144</v>
      </c>
      <c r="B159" s="19">
        <v>44</v>
      </c>
      <c r="C159" s="424" t="s">
        <v>4322</v>
      </c>
      <c r="D159" s="424" t="s">
        <v>2004</v>
      </c>
      <c r="E159" s="427" t="s">
        <v>159</v>
      </c>
      <c r="F159" s="426">
        <v>63</v>
      </c>
      <c r="G159" s="402" t="str">
        <f t="shared" si="3"/>
        <v>Trung bình</v>
      </c>
      <c r="H159" s="393"/>
    </row>
    <row r="160" spans="1:8" s="8" customFormat="1" x14ac:dyDescent="0.25">
      <c r="A160" s="401">
        <v>145</v>
      </c>
      <c r="B160" s="19">
        <v>45</v>
      </c>
      <c r="C160" s="424" t="s">
        <v>4323</v>
      </c>
      <c r="D160" s="424" t="s">
        <v>13</v>
      </c>
      <c r="E160" s="427" t="s">
        <v>24</v>
      </c>
      <c r="F160" s="426">
        <v>85</v>
      </c>
      <c r="G160" s="402" t="str">
        <f t="shared" si="3"/>
        <v>Tốt</v>
      </c>
      <c r="H160" s="393"/>
    </row>
    <row r="161" spans="1:8" s="8" customFormat="1" x14ac:dyDescent="0.25">
      <c r="A161" s="401">
        <v>146</v>
      </c>
      <c r="B161" s="19">
        <v>46</v>
      </c>
      <c r="C161" s="424" t="s">
        <v>4324</v>
      </c>
      <c r="D161" s="424" t="s">
        <v>4325</v>
      </c>
      <c r="E161" s="427" t="s">
        <v>141</v>
      </c>
      <c r="F161" s="426">
        <v>93</v>
      </c>
      <c r="G161" s="402" t="str">
        <f t="shared" si="3"/>
        <v>Xuất sắc</v>
      </c>
      <c r="H161" s="393"/>
    </row>
    <row r="162" spans="1:8" s="8" customFormat="1" ht="31.5" x14ac:dyDescent="0.25">
      <c r="A162" s="401"/>
      <c r="B162" s="19"/>
      <c r="C162" s="390" t="s">
        <v>5557</v>
      </c>
      <c r="D162" s="389"/>
      <c r="E162" s="390"/>
      <c r="F162" s="391"/>
      <c r="G162" s="392"/>
      <c r="H162" s="393"/>
    </row>
    <row r="163" spans="1:8" s="8" customFormat="1" x14ac:dyDescent="0.25">
      <c r="A163" s="401">
        <v>147</v>
      </c>
      <c r="B163" s="19">
        <v>1</v>
      </c>
      <c r="C163" s="424" t="s">
        <v>4326</v>
      </c>
      <c r="D163" s="424" t="s">
        <v>1841</v>
      </c>
      <c r="E163" s="424" t="s">
        <v>34</v>
      </c>
      <c r="F163" s="426">
        <v>90</v>
      </c>
      <c r="G163" s="402" t="str">
        <f t="shared" si="3"/>
        <v>Xuất sắc</v>
      </c>
      <c r="H163" s="393"/>
    </row>
    <row r="164" spans="1:8" s="8" customFormat="1" x14ac:dyDescent="0.25">
      <c r="A164" s="401">
        <v>148</v>
      </c>
      <c r="B164" s="19">
        <v>2</v>
      </c>
      <c r="C164" s="424" t="s">
        <v>4327</v>
      </c>
      <c r="D164" s="424" t="s">
        <v>36</v>
      </c>
      <c r="E164" s="424" t="s">
        <v>34</v>
      </c>
      <c r="F164" s="426">
        <v>85</v>
      </c>
      <c r="G164" s="402" t="str">
        <f t="shared" si="3"/>
        <v>Tốt</v>
      </c>
      <c r="H164" s="393"/>
    </row>
    <row r="165" spans="1:8" s="8" customFormat="1" x14ac:dyDescent="0.25">
      <c r="A165" s="401">
        <v>149</v>
      </c>
      <c r="B165" s="19">
        <v>3</v>
      </c>
      <c r="C165" s="424" t="s">
        <v>4328</v>
      </c>
      <c r="D165" s="424" t="s">
        <v>122</v>
      </c>
      <c r="E165" s="424" t="s">
        <v>34</v>
      </c>
      <c r="F165" s="426">
        <v>85</v>
      </c>
      <c r="G165" s="402" t="str">
        <f t="shared" si="3"/>
        <v>Tốt</v>
      </c>
      <c r="H165" s="393"/>
    </row>
    <row r="166" spans="1:8" s="8" customFormat="1" x14ac:dyDescent="0.25">
      <c r="A166" s="401">
        <v>150</v>
      </c>
      <c r="B166" s="19">
        <v>4</v>
      </c>
      <c r="C166" s="424" t="s">
        <v>4329</v>
      </c>
      <c r="D166" s="424" t="s">
        <v>4330</v>
      </c>
      <c r="E166" s="424" t="s">
        <v>252</v>
      </c>
      <c r="F166" s="426">
        <v>95</v>
      </c>
      <c r="G166" s="402" t="str">
        <f t="shared" si="3"/>
        <v>Xuất sắc</v>
      </c>
      <c r="H166" s="449"/>
    </row>
    <row r="167" spans="1:8" s="8" customFormat="1" x14ac:dyDescent="0.25">
      <c r="A167" s="401">
        <v>151</v>
      </c>
      <c r="B167" s="19">
        <v>5</v>
      </c>
      <c r="C167" s="424" t="s">
        <v>4331</v>
      </c>
      <c r="D167" s="424" t="s">
        <v>301</v>
      </c>
      <c r="E167" s="424" t="s">
        <v>148</v>
      </c>
      <c r="F167" s="426">
        <v>93</v>
      </c>
      <c r="G167" s="402" t="str">
        <f t="shared" si="3"/>
        <v>Xuất sắc</v>
      </c>
      <c r="H167" s="449"/>
    </row>
    <row r="168" spans="1:8" s="8" customFormat="1" x14ac:dyDescent="0.25">
      <c r="A168" s="401">
        <v>152</v>
      </c>
      <c r="B168" s="19">
        <v>6</v>
      </c>
      <c r="C168" s="424" t="s">
        <v>4332</v>
      </c>
      <c r="D168" s="424" t="s">
        <v>4333</v>
      </c>
      <c r="E168" s="424" t="s">
        <v>229</v>
      </c>
      <c r="F168" s="426">
        <v>60</v>
      </c>
      <c r="G168" s="402" t="str">
        <f t="shared" si="3"/>
        <v>Trung bình</v>
      </c>
      <c r="H168" s="449" t="s">
        <v>73</v>
      </c>
    </row>
    <row r="169" spans="1:8" s="8" customFormat="1" x14ac:dyDescent="0.25">
      <c r="A169" s="401">
        <v>153</v>
      </c>
      <c r="B169" s="19">
        <v>7</v>
      </c>
      <c r="C169" s="424" t="s">
        <v>4334</v>
      </c>
      <c r="D169" s="424" t="s">
        <v>4335</v>
      </c>
      <c r="E169" s="424" t="s">
        <v>41</v>
      </c>
      <c r="F169" s="426">
        <v>89</v>
      </c>
      <c r="G169" s="402" t="str">
        <f t="shared" si="3"/>
        <v>Tốt</v>
      </c>
      <c r="H169" s="449"/>
    </row>
    <row r="170" spans="1:8" s="8" customFormat="1" x14ac:dyDescent="0.25">
      <c r="A170" s="401">
        <v>154</v>
      </c>
      <c r="B170" s="19">
        <v>8</v>
      </c>
      <c r="C170" s="424" t="s">
        <v>4336</v>
      </c>
      <c r="D170" s="424" t="s">
        <v>4129</v>
      </c>
      <c r="E170" s="424" t="s">
        <v>41</v>
      </c>
      <c r="F170" s="426">
        <v>70</v>
      </c>
      <c r="G170" s="402" t="str">
        <f t="shared" si="3"/>
        <v>Khá</v>
      </c>
      <c r="H170" s="449"/>
    </row>
    <row r="171" spans="1:8" s="8" customFormat="1" x14ac:dyDescent="0.25">
      <c r="A171" s="401">
        <v>155</v>
      </c>
      <c r="B171" s="19">
        <v>9</v>
      </c>
      <c r="C171" s="424" t="s">
        <v>4337</v>
      </c>
      <c r="D171" s="424" t="s">
        <v>478</v>
      </c>
      <c r="E171" s="424" t="s">
        <v>14</v>
      </c>
      <c r="F171" s="426">
        <v>85</v>
      </c>
      <c r="G171" s="402" t="str">
        <f t="shared" si="3"/>
        <v>Tốt</v>
      </c>
      <c r="H171" s="449"/>
    </row>
    <row r="172" spans="1:8" s="8" customFormat="1" x14ac:dyDescent="0.25">
      <c r="A172" s="401">
        <v>156</v>
      </c>
      <c r="B172" s="19">
        <v>10</v>
      </c>
      <c r="C172" s="424" t="s">
        <v>4338</v>
      </c>
      <c r="D172" s="424" t="s">
        <v>348</v>
      </c>
      <c r="E172" s="424" t="s">
        <v>209</v>
      </c>
      <c r="F172" s="426">
        <v>0</v>
      </c>
      <c r="G172" s="402" t="str">
        <f t="shared" si="3"/>
        <v>Kém</v>
      </c>
      <c r="H172" s="449" t="s">
        <v>73</v>
      </c>
    </row>
    <row r="173" spans="1:8" s="8" customFormat="1" x14ac:dyDescent="0.25">
      <c r="A173" s="401">
        <v>157</v>
      </c>
      <c r="B173" s="19">
        <v>11</v>
      </c>
      <c r="C173" s="424" t="s">
        <v>4339</v>
      </c>
      <c r="D173" s="424" t="s">
        <v>345</v>
      </c>
      <c r="E173" s="424" t="s">
        <v>209</v>
      </c>
      <c r="F173" s="426">
        <v>82</v>
      </c>
      <c r="G173" s="402" t="str">
        <f t="shared" si="3"/>
        <v>Tốt</v>
      </c>
      <c r="H173" s="449"/>
    </row>
    <row r="174" spans="1:8" s="8" customFormat="1" x14ac:dyDescent="0.25">
      <c r="A174" s="401">
        <v>158</v>
      </c>
      <c r="B174" s="19">
        <v>12</v>
      </c>
      <c r="C174" s="424" t="s">
        <v>4340</v>
      </c>
      <c r="D174" s="424" t="s">
        <v>48</v>
      </c>
      <c r="E174" s="424" t="s">
        <v>47</v>
      </c>
      <c r="F174" s="426">
        <v>85</v>
      </c>
      <c r="G174" s="402" t="str">
        <f t="shared" si="3"/>
        <v>Tốt</v>
      </c>
      <c r="H174" s="449"/>
    </row>
    <row r="175" spans="1:8" s="8" customFormat="1" x14ac:dyDescent="0.25">
      <c r="A175" s="401">
        <v>159</v>
      </c>
      <c r="B175" s="19">
        <v>13</v>
      </c>
      <c r="C175" s="424" t="s">
        <v>4341</v>
      </c>
      <c r="D175" s="424" t="s">
        <v>18</v>
      </c>
      <c r="E175" s="424" t="s">
        <v>49</v>
      </c>
      <c r="F175" s="426">
        <v>75</v>
      </c>
      <c r="G175" s="402" t="str">
        <f t="shared" si="3"/>
        <v>Khá</v>
      </c>
      <c r="H175" s="449"/>
    </row>
    <row r="176" spans="1:8" s="8" customFormat="1" x14ac:dyDescent="0.25">
      <c r="A176" s="401">
        <v>160</v>
      </c>
      <c r="B176" s="19">
        <v>14</v>
      </c>
      <c r="C176" s="424" t="s">
        <v>4342</v>
      </c>
      <c r="D176" s="424" t="s">
        <v>232</v>
      </c>
      <c r="E176" s="424" t="s">
        <v>49</v>
      </c>
      <c r="F176" s="426">
        <v>72</v>
      </c>
      <c r="G176" s="402" t="str">
        <f t="shared" si="3"/>
        <v>Khá</v>
      </c>
      <c r="H176" s="449" t="s">
        <v>73</v>
      </c>
    </row>
    <row r="177" spans="1:8" s="8" customFormat="1" x14ac:dyDescent="0.25">
      <c r="A177" s="401">
        <v>161</v>
      </c>
      <c r="B177" s="19">
        <v>15</v>
      </c>
      <c r="C177" s="424" t="s">
        <v>4343</v>
      </c>
      <c r="D177" s="424" t="s">
        <v>4344</v>
      </c>
      <c r="E177" s="424" t="s">
        <v>81</v>
      </c>
      <c r="F177" s="426">
        <v>65</v>
      </c>
      <c r="G177" s="402" t="str">
        <f t="shared" si="3"/>
        <v>Khá</v>
      </c>
      <c r="H177" s="449" t="s">
        <v>73</v>
      </c>
    </row>
    <row r="178" spans="1:8" s="8" customFormat="1" x14ac:dyDescent="0.25">
      <c r="A178" s="401">
        <v>162</v>
      </c>
      <c r="B178" s="19">
        <v>16</v>
      </c>
      <c r="C178" s="424" t="s">
        <v>4345</v>
      </c>
      <c r="D178" s="424" t="s">
        <v>18</v>
      </c>
      <c r="E178" s="424" t="s">
        <v>1686</v>
      </c>
      <c r="F178" s="426">
        <v>85</v>
      </c>
      <c r="G178" s="402" t="str">
        <f t="shared" si="3"/>
        <v>Tốt</v>
      </c>
      <c r="H178" s="393"/>
    </row>
    <row r="179" spans="1:8" s="8" customFormat="1" x14ac:dyDescent="0.25">
      <c r="A179" s="401">
        <v>163</v>
      </c>
      <c r="B179" s="19">
        <v>17</v>
      </c>
      <c r="C179" s="424" t="s">
        <v>4346</v>
      </c>
      <c r="D179" s="424" t="s">
        <v>4347</v>
      </c>
      <c r="E179" s="424" t="s">
        <v>231</v>
      </c>
      <c r="F179" s="426">
        <v>80</v>
      </c>
      <c r="G179" s="402" t="str">
        <f t="shared" si="3"/>
        <v>Tốt</v>
      </c>
      <c r="H179" s="393"/>
    </row>
    <row r="180" spans="1:8" s="8" customFormat="1" x14ac:dyDescent="0.25">
      <c r="A180" s="401">
        <v>164</v>
      </c>
      <c r="B180" s="19">
        <v>18</v>
      </c>
      <c r="C180" s="424" t="s">
        <v>4348</v>
      </c>
      <c r="D180" s="424" t="s">
        <v>46</v>
      </c>
      <c r="E180" s="424" t="s">
        <v>954</v>
      </c>
      <c r="F180" s="426">
        <v>80</v>
      </c>
      <c r="G180" s="402" t="str">
        <f t="shared" si="3"/>
        <v>Tốt</v>
      </c>
      <c r="H180" s="393"/>
    </row>
    <row r="181" spans="1:8" s="8" customFormat="1" x14ac:dyDescent="0.25">
      <c r="A181" s="401">
        <v>165</v>
      </c>
      <c r="B181" s="19">
        <v>19</v>
      </c>
      <c r="C181" s="424" t="s">
        <v>4349</v>
      </c>
      <c r="D181" s="424" t="s">
        <v>4350</v>
      </c>
      <c r="E181" s="424" t="s">
        <v>56</v>
      </c>
      <c r="F181" s="426">
        <v>85</v>
      </c>
      <c r="G181" s="402" t="str">
        <f t="shared" si="3"/>
        <v>Tốt</v>
      </c>
      <c r="H181" s="449"/>
    </row>
    <row r="182" spans="1:8" s="8" customFormat="1" x14ac:dyDescent="0.25">
      <c r="A182" s="401">
        <v>166</v>
      </c>
      <c r="B182" s="19">
        <v>20</v>
      </c>
      <c r="C182" s="424" t="s">
        <v>4351</v>
      </c>
      <c r="D182" s="424" t="s">
        <v>205</v>
      </c>
      <c r="E182" s="424" t="s">
        <v>16</v>
      </c>
      <c r="F182" s="426">
        <v>62</v>
      </c>
      <c r="G182" s="402" t="str">
        <f t="shared" si="3"/>
        <v>Trung bình</v>
      </c>
      <c r="H182" s="449" t="s">
        <v>73</v>
      </c>
    </row>
    <row r="183" spans="1:8" s="8" customFormat="1" x14ac:dyDescent="0.25">
      <c r="A183" s="401">
        <v>167</v>
      </c>
      <c r="B183" s="19">
        <v>21</v>
      </c>
      <c r="C183" s="424" t="s">
        <v>4352</v>
      </c>
      <c r="D183" s="424" t="s">
        <v>60</v>
      </c>
      <c r="E183" s="424" t="s">
        <v>166</v>
      </c>
      <c r="F183" s="426">
        <v>98</v>
      </c>
      <c r="G183" s="402" t="str">
        <f t="shared" si="3"/>
        <v>Xuất sắc</v>
      </c>
      <c r="H183" s="449"/>
    </row>
    <row r="184" spans="1:8" s="8" customFormat="1" x14ac:dyDescent="0.25">
      <c r="A184" s="401">
        <v>168</v>
      </c>
      <c r="B184" s="19">
        <v>22</v>
      </c>
      <c r="C184" s="424" t="s">
        <v>4353</v>
      </c>
      <c r="D184" s="424" t="s">
        <v>4171</v>
      </c>
      <c r="E184" s="424" t="s">
        <v>8</v>
      </c>
      <c r="F184" s="426">
        <v>0</v>
      </c>
      <c r="G184" s="402" t="str">
        <f t="shared" si="3"/>
        <v>Kém</v>
      </c>
      <c r="H184" s="449" t="s">
        <v>73</v>
      </c>
    </row>
    <row r="185" spans="1:8" s="8" customFormat="1" x14ac:dyDescent="0.25">
      <c r="A185" s="401">
        <v>169</v>
      </c>
      <c r="B185" s="19">
        <v>23</v>
      </c>
      <c r="C185" s="424" t="s">
        <v>4354</v>
      </c>
      <c r="D185" s="424" t="s">
        <v>18</v>
      </c>
      <c r="E185" s="424" t="s">
        <v>8</v>
      </c>
      <c r="F185" s="426">
        <v>90</v>
      </c>
      <c r="G185" s="402" t="str">
        <f t="shared" si="3"/>
        <v>Xuất sắc</v>
      </c>
      <c r="H185" s="449"/>
    </row>
    <row r="186" spans="1:8" s="8" customFormat="1" x14ac:dyDescent="0.25">
      <c r="A186" s="401">
        <v>170</v>
      </c>
      <c r="B186" s="19">
        <v>24</v>
      </c>
      <c r="C186" s="424" t="s">
        <v>4355</v>
      </c>
      <c r="D186" s="424" t="s">
        <v>40</v>
      </c>
      <c r="E186" s="424" t="s">
        <v>8</v>
      </c>
      <c r="F186" s="426">
        <v>90</v>
      </c>
      <c r="G186" s="402" t="str">
        <f t="shared" si="3"/>
        <v>Xuất sắc</v>
      </c>
      <c r="H186" s="449"/>
    </row>
    <row r="187" spans="1:8" s="8" customFormat="1" x14ac:dyDescent="0.25">
      <c r="A187" s="401">
        <v>171</v>
      </c>
      <c r="B187" s="19">
        <v>25</v>
      </c>
      <c r="C187" s="424" t="s">
        <v>4356</v>
      </c>
      <c r="D187" s="424" t="s">
        <v>894</v>
      </c>
      <c r="E187" s="424" t="s">
        <v>3529</v>
      </c>
      <c r="F187" s="426">
        <v>35</v>
      </c>
      <c r="G187" s="402" t="str">
        <f t="shared" si="3"/>
        <v>Yếu</v>
      </c>
      <c r="H187" s="449" t="s">
        <v>73</v>
      </c>
    </row>
    <row r="188" spans="1:8" s="8" customFormat="1" x14ac:dyDescent="0.25">
      <c r="A188" s="401">
        <v>172</v>
      </c>
      <c r="B188" s="19">
        <v>26</v>
      </c>
      <c r="C188" s="424" t="s">
        <v>4357</v>
      </c>
      <c r="D188" s="424" t="s">
        <v>4358</v>
      </c>
      <c r="E188" s="424" t="s">
        <v>201</v>
      </c>
      <c r="F188" s="426">
        <v>93</v>
      </c>
      <c r="G188" s="402" t="str">
        <f t="shared" si="3"/>
        <v>Xuất sắc</v>
      </c>
      <c r="H188" s="449"/>
    </row>
    <row r="189" spans="1:8" s="8" customFormat="1" x14ac:dyDescent="0.25">
      <c r="A189" s="401">
        <v>173</v>
      </c>
      <c r="B189" s="19">
        <v>27</v>
      </c>
      <c r="C189" s="424" t="s">
        <v>4359</v>
      </c>
      <c r="D189" s="424" t="s">
        <v>125</v>
      </c>
      <c r="E189" s="424" t="s">
        <v>170</v>
      </c>
      <c r="F189" s="426">
        <v>89</v>
      </c>
      <c r="G189" s="402" t="str">
        <f t="shared" si="3"/>
        <v>Tốt</v>
      </c>
      <c r="H189" s="449"/>
    </row>
    <row r="190" spans="1:8" s="8" customFormat="1" x14ac:dyDescent="0.25">
      <c r="A190" s="401">
        <v>174</v>
      </c>
      <c r="B190" s="19">
        <v>28</v>
      </c>
      <c r="C190" s="424" t="s">
        <v>4360</v>
      </c>
      <c r="D190" s="424" t="s">
        <v>46</v>
      </c>
      <c r="E190" s="424" t="s">
        <v>10</v>
      </c>
      <c r="F190" s="426">
        <v>69</v>
      </c>
      <c r="G190" s="402" t="str">
        <f t="shared" si="3"/>
        <v>Khá</v>
      </c>
      <c r="H190" s="449" t="s">
        <v>73</v>
      </c>
    </row>
    <row r="191" spans="1:8" s="8" customFormat="1" x14ac:dyDescent="0.25">
      <c r="A191" s="401">
        <v>175</v>
      </c>
      <c r="B191" s="19">
        <v>29</v>
      </c>
      <c r="C191" s="424" t="s">
        <v>4361</v>
      </c>
      <c r="D191" s="424" t="s">
        <v>13</v>
      </c>
      <c r="E191" s="424" t="s">
        <v>11</v>
      </c>
      <c r="F191" s="426">
        <v>50</v>
      </c>
      <c r="G191" s="402" t="str">
        <f t="shared" si="3"/>
        <v>Trung bình</v>
      </c>
      <c r="H191" s="449"/>
    </row>
    <row r="192" spans="1:8" s="8" customFormat="1" x14ac:dyDescent="0.25">
      <c r="A192" s="401">
        <v>176</v>
      </c>
      <c r="B192" s="19">
        <v>30</v>
      </c>
      <c r="C192" s="424" t="s">
        <v>4362</v>
      </c>
      <c r="D192" s="424" t="s">
        <v>60</v>
      </c>
      <c r="E192" s="424" t="s">
        <v>88</v>
      </c>
      <c r="F192" s="426">
        <v>50</v>
      </c>
      <c r="G192" s="402" t="str">
        <f t="shared" si="3"/>
        <v>Trung bình</v>
      </c>
      <c r="H192" s="449" t="s">
        <v>73</v>
      </c>
    </row>
    <row r="193" spans="1:8" s="8" customFormat="1" x14ac:dyDescent="0.25">
      <c r="A193" s="401">
        <v>177</v>
      </c>
      <c r="B193" s="19">
        <v>31</v>
      </c>
      <c r="C193" s="424" t="s">
        <v>4363</v>
      </c>
      <c r="D193" s="424" t="s">
        <v>4364</v>
      </c>
      <c r="E193" s="424" t="s">
        <v>88</v>
      </c>
      <c r="F193" s="426">
        <v>50</v>
      </c>
      <c r="G193" s="402" t="str">
        <f t="shared" si="3"/>
        <v>Trung bình</v>
      </c>
      <c r="H193" s="449" t="s">
        <v>73</v>
      </c>
    </row>
    <row r="194" spans="1:8" s="8" customFormat="1" x14ac:dyDescent="0.25">
      <c r="A194" s="401">
        <v>178</v>
      </c>
      <c r="B194" s="19">
        <v>32</v>
      </c>
      <c r="C194" s="424" t="s">
        <v>4365</v>
      </c>
      <c r="D194" s="424" t="s">
        <v>319</v>
      </c>
      <c r="E194" s="424" t="s">
        <v>408</v>
      </c>
      <c r="F194" s="426">
        <v>83</v>
      </c>
      <c r="G194" s="402" t="str">
        <f t="shared" si="3"/>
        <v>Tốt</v>
      </c>
      <c r="H194" s="449"/>
    </row>
    <row r="195" spans="1:8" s="8" customFormat="1" x14ac:dyDescent="0.25">
      <c r="A195" s="401">
        <v>179</v>
      </c>
      <c r="B195" s="19">
        <v>33</v>
      </c>
      <c r="C195" s="424" t="s">
        <v>4366</v>
      </c>
      <c r="D195" s="424" t="s">
        <v>4367</v>
      </c>
      <c r="E195" s="424" t="s">
        <v>62</v>
      </c>
      <c r="F195" s="426">
        <v>90</v>
      </c>
      <c r="G195" s="402" t="str">
        <f t="shared" si="3"/>
        <v>Xuất sắc</v>
      </c>
      <c r="H195" s="449"/>
    </row>
    <row r="196" spans="1:8" s="8" customFormat="1" x14ac:dyDescent="0.25">
      <c r="A196" s="401">
        <v>180</v>
      </c>
      <c r="B196" s="19">
        <v>34</v>
      </c>
      <c r="C196" s="424" t="s">
        <v>4368</v>
      </c>
      <c r="D196" s="424" t="s">
        <v>3464</v>
      </c>
      <c r="E196" s="424" t="s">
        <v>436</v>
      </c>
      <c r="F196" s="426">
        <v>0</v>
      </c>
      <c r="G196" s="402" t="str">
        <f t="shared" si="3"/>
        <v>Kém</v>
      </c>
      <c r="H196" s="449" t="s">
        <v>73</v>
      </c>
    </row>
    <row r="197" spans="1:8" s="8" customFormat="1" x14ac:dyDescent="0.25">
      <c r="A197" s="401">
        <v>181</v>
      </c>
      <c r="B197" s="19">
        <v>35</v>
      </c>
      <c r="C197" s="424" t="s">
        <v>4369</v>
      </c>
      <c r="D197" s="424" t="s">
        <v>4370</v>
      </c>
      <c r="E197" s="424" t="s">
        <v>17</v>
      </c>
      <c r="F197" s="426">
        <v>65</v>
      </c>
      <c r="G197" s="402" t="str">
        <f t="shared" si="3"/>
        <v>Khá</v>
      </c>
      <c r="H197" s="449" t="s">
        <v>73</v>
      </c>
    </row>
    <row r="198" spans="1:8" s="8" customFormat="1" x14ac:dyDescent="0.25">
      <c r="A198" s="401">
        <v>182</v>
      </c>
      <c r="B198" s="19">
        <v>36</v>
      </c>
      <c r="C198" s="424" t="s">
        <v>4371</v>
      </c>
      <c r="D198" s="424" t="s">
        <v>144</v>
      </c>
      <c r="E198" s="424" t="s">
        <v>64</v>
      </c>
      <c r="F198" s="426">
        <v>90</v>
      </c>
      <c r="G198" s="402" t="str">
        <f t="shared" si="3"/>
        <v>Xuất sắc</v>
      </c>
      <c r="H198" s="393"/>
    </row>
    <row r="199" spans="1:8" s="8" customFormat="1" x14ac:dyDescent="0.25">
      <c r="A199" s="401">
        <v>183</v>
      </c>
      <c r="B199" s="19">
        <v>37</v>
      </c>
      <c r="C199" s="424" t="s">
        <v>4372</v>
      </c>
      <c r="D199" s="424" t="s">
        <v>4373</v>
      </c>
      <c r="E199" s="424" t="s">
        <v>64</v>
      </c>
      <c r="F199" s="426">
        <v>89</v>
      </c>
      <c r="G199" s="402" t="str">
        <f t="shared" si="3"/>
        <v>Tốt</v>
      </c>
      <c r="H199" s="393"/>
    </row>
    <row r="200" spans="1:8" s="8" customFormat="1" x14ac:dyDescent="0.25">
      <c r="A200" s="401">
        <v>184</v>
      </c>
      <c r="B200" s="19">
        <v>38</v>
      </c>
      <c r="C200" s="424" t="s">
        <v>4374</v>
      </c>
      <c r="D200" s="424" t="s">
        <v>877</v>
      </c>
      <c r="E200" s="424" t="s">
        <v>5</v>
      </c>
      <c r="F200" s="426">
        <v>90</v>
      </c>
      <c r="G200" s="402" t="str">
        <f t="shared" si="3"/>
        <v>Xuất sắc</v>
      </c>
      <c r="H200" s="393"/>
    </row>
    <row r="201" spans="1:8" s="8" customFormat="1" x14ac:dyDescent="0.25">
      <c r="A201" s="401">
        <v>185</v>
      </c>
      <c r="B201" s="19">
        <v>39</v>
      </c>
      <c r="C201" s="424" t="s">
        <v>4375</v>
      </c>
      <c r="D201" s="424" t="s">
        <v>4376</v>
      </c>
      <c r="E201" s="424" t="s">
        <v>4377</v>
      </c>
      <c r="F201" s="426">
        <v>89</v>
      </c>
      <c r="G201" s="402" t="str">
        <f t="shared" si="3"/>
        <v>Tốt</v>
      </c>
      <c r="H201" s="393"/>
    </row>
    <row r="202" spans="1:8" s="8" customFormat="1" x14ac:dyDescent="0.25">
      <c r="A202" s="401">
        <v>186</v>
      </c>
      <c r="B202" s="19">
        <v>40</v>
      </c>
      <c r="C202" s="424" t="s">
        <v>4378</v>
      </c>
      <c r="D202" s="424" t="s">
        <v>188</v>
      </c>
      <c r="E202" s="424" t="s">
        <v>545</v>
      </c>
      <c r="F202" s="426">
        <v>94</v>
      </c>
      <c r="G202" s="402" t="str">
        <f t="shared" si="3"/>
        <v>Xuất sắc</v>
      </c>
      <c r="H202" s="393"/>
    </row>
    <row r="203" spans="1:8" s="8" customFormat="1" x14ac:dyDescent="0.25">
      <c r="A203" s="401">
        <v>187</v>
      </c>
      <c r="B203" s="19">
        <v>41</v>
      </c>
      <c r="C203" s="424" t="s">
        <v>4379</v>
      </c>
      <c r="D203" s="424" t="s">
        <v>475</v>
      </c>
      <c r="E203" s="424" t="s">
        <v>12</v>
      </c>
      <c r="F203" s="426">
        <v>89</v>
      </c>
      <c r="G203" s="402" t="str">
        <f t="shared" si="3"/>
        <v>Tốt</v>
      </c>
      <c r="H203" s="393"/>
    </row>
    <row r="204" spans="1:8" s="8" customFormat="1" x14ac:dyDescent="0.25">
      <c r="A204" s="401">
        <v>188</v>
      </c>
      <c r="B204" s="19">
        <v>42</v>
      </c>
      <c r="C204" s="424" t="s">
        <v>4380</v>
      </c>
      <c r="D204" s="424" t="s">
        <v>1775</v>
      </c>
      <c r="E204" s="424" t="s">
        <v>12</v>
      </c>
      <c r="F204" s="426">
        <v>97</v>
      </c>
      <c r="G204" s="402" t="str">
        <f t="shared" si="3"/>
        <v>Xuất sắc</v>
      </c>
      <c r="H204" s="393"/>
    </row>
    <row r="205" spans="1:8" s="8" customFormat="1" x14ac:dyDescent="0.25">
      <c r="A205" s="401">
        <v>189</v>
      </c>
      <c r="B205" s="19">
        <v>43</v>
      </c>
      <c r="C205" s="424" t="s">
        <v>4381</v>
      </c>
      <c r="D205" s="424" t="s">
        <v>59</v>
      </c>
      <c r="E205" s="424" t="s">
        <v>12</v>
      </c>
      <c r="F205" s="426">
        <v>69</v>
      </c>
      <c r="G205" s="402" t="str">
        <f t="shared" si="3"/>
        <v>Khá</v>
      </c>
      <c r="H205" s="449" t="s">
        <v>73</v>
      </c>
    </row>
    <row r="206" spans="1:8" s="8" customFormat="1" x14ac:dyDescent="0.25">
      <c r="A206" s="401">
        <v>190</v>
      </c>
      <c r="B206" s="19">
        <v>44</v>
      </c>
      <c r="C206" s="424" t="s">
        <v>4382</v>
      </c>
      <c r="D206" s="424" t="s">
        <v>4383</v>
      </c>
      <c r="E206" s="424" t="s">
        <v>393</v>
      </c>
      <c r="F206" s="426">
        <v>89</v>
      </c>
      <c r="G206" s="402" t="str">
        <f t="shared" si="3"/>
        <v>Tốt</v>
      </c>
      <c r="H206" s="393"/>
    </row>
    <row r="207" spans="1:8" s="8" customFormat="1" x14ac:dyDescent="0.25">
      <c r="A207" s="401">
        <v>191</v>
      </c>
      <c r="B207" s="19">
        <v>45</v>
      </c>
      <c r="C207" s="424" t="s">
        <v>4384</v>
      </c>
      <c r="D207" s="424" t="s">
        <v>2124</v>
      </c>
      <c r="E207" s="424" t="s">
        <v>176</v>
      </c>
      <c r="F207" s="426">
        <v>90</v>
      </c>
      <c r="G207" s="402" t="str">
        <f t="shared" si="3"/>
        <v>Xuất sắc</v>
      </c>
      <c r="H207" s="393"/>
    </row>
    <row r="208" spans="1:8" s="8" customFormat="1" x14ac:dyDescent="0.25">
      <c r="A208" s="401">
        <v>192</v>
      </c>
      <c r="B208" s="19">
        <v>46</v>
      </c>
      <c r="C208" s="424" t="s">
        <v>4385</v>
      </c>
      <c r="D208" s="424" t="s">
        <v>1829</v>
      </c>
      <c r="E208" s="424" t="s">
        <v>28</v>
      </c>
      <c r="F208" s="426">
        <v>90</v>
      </c>
      <c r="G208" s="402" t="str">
        <f t="shared" si="3"/>
        <v>Xuất sắc</v>
      </c>
      <c r="H208" s="393"/>
    </row>
    <row r="209" spans="1:8" s="8" customFormat="1" x14ac:dyDescent="0.25">
      <c r="A209" s="401">
        <v>193</v>
      </c>
      <c r="B209" s="19">
        <v>47</v>
      </c>
      <c r="C209" s="427" t="s">
        <v>4386</v>
      </c>
      <c r="D209" s="424" t="s">
        <v>50</v>
      </c>
      <c r="E209" s="424" t="s">
        <v>186</v>
      </c>
      <c r="F209" s="426">
        <v>93</v>
      </c>
      <c r="G209" s="402" t="str">
        <f t="shared" si="3"/>
        <v>Xuất sắc</v>
      </c>
      <c r="H209" s="393"/>
    </row>
    <row r="210" spans="1:8" s="8" customFormat="1" x14ac:dyDescent="0.25">
      <c r="A210" s="401"/>
      <c r="B210" s="19"/>
      <c r="C210" s="427"/>
      <c r="D210" s="424"/>
      <c r="E210" s="424"/>
      <c r="F210" s="426"/>
      <c r="G210" s="429"/>
      <c r="H210" s="393"/>
    </row>
    <row r="211" spans="1:8" s="26" customFormat="1" ht="28.5" customHeight="1" x14ac:dyDescent="0.25">
      <c r="A211" s="430" t="s">
        <v>117</v>
      </c>
      <c r="B211" s="431" t="s">
        <v>117</v>
      </c>
      <c r="C211" s="25" t="s">
        <v>32</v>
      </c>
      <c r="D211" s="25" t="s">
        <v>33</v>
      </c>
      <c r="E211" s="432" t="s">
        <v>162</v>
      </c>
      <c r="F211" s="25" t="s">
        <v>397</v>
      </c>
      <c r="G211" s="25" t="s">
        <v>4</v>
      </c>
      <c r="H211" s="433" t="s">
        <v>0</v>
      </c>
    </row>
    <row r="212" spans="1:8" s="26" customFormat="1" ht="17.100000000000001" customHeight="1" x14ac:dyDescent="0.25">
      <c r="A212" s="434"/>
      <c r="B212" s="10"/>
      <c r="C212" s="25" t="s">
        <v>5558</v>
      </c>
      <c r="D212" s="27"/>
      <c r="E212" s="435"/>
      <c r="F212" s="27"/>
      <c r="G212" s="27"/>
      <c r="H212" s="422"/>
    </row>
    <row r="213" spans="1:8" s="26" customFormat="1" ht="17.100000000000001" customHeight="1" x14ac:dyDescent="0.25">
      <c r="A213" s="434">
        <v>194</v>
      </c>
      <c r="B213" s="10">
        <v>1</v>
      </c>
      <c r="C213" s="424" t="s">
        <v>4676</v>
      </c>
      <c r="D213" s="424" t="s">
        <v>4677</v>
      </c>
      <c r="E213" s="424" t="s">
        <v>34</v>
      </c>
      <c r="F213" s="27">
        <v>94</v>
      </c>
      <c r="G213" s="402" t="str">
        <f t="shared" ref="G213:G276" si="4">IF(F213&gt;=90,"Xuất sắc",IF(F213&gt;=80,"Tốt",IF(F213&gt;=65,"Khá",IF(F213&gt;=50,"Trung bình",IF(F213&gt;=35,"Yếu","Kém")))))</f>
        <v>Xuất sắc</v>
      </c>
      <c r="H213" s="422"/>
    </row>
    <row r="214" spans="1:8" s="26" customFormat="1" ht="17.100000000000001" customHeight="1" x14ac:dyDescent="0.25">
      <c r="A214" s="434">
        <v>195</v>
      </c>
      <c r="B214" s="10">
        <v>2</v>
      </c>
      <c r="C214" s="424" t="s">
        <v>4678</v>
      </c>
      <c r="D214" s="424" t="s">
        <v>3328</v>
      </c>
      <c r="E214" s="424" t="s">
        <v>476</v>
      </c>
      <c r="F214" s="27">
        <v>90</v>
      </c>
      <c r="G214" s="402" t="str">
        <f t="shared" si="4"/>
        <v>Xuất sắc</v>
      </c>
      <c r="H214" s="422"/>
    </row>
    <row r="215" spans="1:8" s="26" customFormat="1" ht="17.100000000000001" customHeight="1" x14ac:dyDescent="0.25">
      <c r="A215" s="434">
        <v>196</v>
      </c>
      <c r="B215" s="10">
        <v>3</v>
      </c>
      <c r="C215" s="424" t="s">
        <v>4679</v>
      </c>
      <c r="D215" s="424" t="s">
        <v>298</v>
      </c>
      <c r="E215" s="424" t="s">
        <v>440</v>
      </c>
      <c r="F215" s="27">
        <v>15</v>
      </c>
      <c r="G215" s="402" t="str">
        <f t="shared" si="4"/>
        <v>Kém</v>
      </c>
      <c r="H215" s="422" t="s">
        <v>73</v>
      </c>
    </row>
    <row r="216" spans="1:8" s="26" customFormat="1" ht="17.100000000000001" customHeight="1" x14ac:dyDescent="0.25">
      <c r="A216" s="434">
        <v>197</v>
      </c>
      <c r="B216" s="10">
        <v>4</v>
      </c>
      <c r="C216" s="424" t="s">
        <v>4680</v>
      </c>
      <c r="D216" s="424" t="s">
        <v>4681</v>
      </c>
      <c r="E216" s="424" t="s">
        <v>104</v>
      </c>
      <c r="F216" s="27">
        <v>55</v>
      </c>
      <c r="G216" s="402" t="str">
        <f t="shared" si="4"/>
        <v>Trung bình</v>
      </c>
      <c r="H216" s="422" t="s">
        <v>73</v>
      </c>
    </row>
    <row r="217" spans="1:8" s="26" customFormat="1" ht="17.100000000000001" customHeight="1" x14ac:dyDescent="0.25">
      <c r="A217" s="434">
        <v>198</v>
      </c>
      <c r="B217" s="10">
        <v>5</v>
      </c>
      <c r="C217" s="424" t="s">
        <v>4682</v>
      </c>
      <c r="D217" s="424" t="s">
        <v>48</v>
      </c>
      <c r="E217" s="424" t="s">
        <v>49</v>
      </c>
      <c r="F217" s="27">
        <v>91</v>
      </c>
      <c r="G217" s="402" t="str">
        <f t="shared" si="4"/>
        <v>Xuất sắc</v>
      </c>
      <c r="H217" s="422"/>
    </row>
    <row r="218" spans="1:8" s="26" customFormat="1" ht="17.100000000000001" customHeight="1" x14ac:dyDescent="0.25">
      <c r="A218" s="434">
        <v>199</v>
      </c>
      <c r="B218" s="10">
        <v>6</v>
      </c>
      <c r="C218" s="424" t="s">
        <v>4683</v>
      </c>
      <c r="D218" s="424" t="s">
        <v>3769</v>
      </c>
      <c r="E218" s="424" t="s">
        <v>231</v>
      </c>
      <c r="F218" s="27">
        <v>100</v>
      </c>
      <c r="G218" s="402" t="str">
        <f t="shared" si="4"/>
        <v>Xuất sắc</v>
      </c>
      <c r="H218" s="422"/>
    </row>
    <row r="219" spans="1:8" s="26" customFormat="1" ht="17.100000000000001" customHeight="1" x14ac:dyDescent="0.25">
      <c r="A219" s="434">
        <v>200</v>
      </c>
      <c r="B219" s="10">
        <v>7</v>
      </c>
      <c r="C219" s="424" t="s">
        <v>4684</v>
      </c>
      <c r="D219" s="424" t="s">
        <v>188</v>
      </c>
      <c r="E219" s="424" t="s">
        <v>180</v>
      </c>
      <c r="F219" s="27">
        <v>94</v>
      </c>
      <c r="G219" s="402" t="str">
        <f t="shared" si="4"/>
        <v>Xuất sắc</v>
      </c>
      <c r="H219" s="422"/>
    </row>
    <row r="220" spans="1:8" s="26" customFormat="1" ht="17.100000000000001" customHeight="1" x14ac:dyDescent="0.25">
      <c r="A220" s="434">
        <v>201</v>
      </c>
      <c r="B220" s="10">
        <v>8</v>
      </c>
      <c r="C220" s="424" t="s">
        <v>4685</v>
      </c>
      <c r="D220" s="424" t="s">
        <v>19</v>
      </c>
      <c r="E220" s="424" t="s">
        <v>21</v>
      </c>
      <c r="F220" s="27">
        <v>100</v>
      </c>
      <c r="G220" s="402" t="str">
        <f t="shared" si="4"/>
        <v>Xuất sắc</v>
      </c>
      <c r="H220" s="422"/>
    </row>
    <row r="221" spans="1:8" s="26" customFormat="1" ht="17.100000000000001" customHeight="1" x14ac:dyDescent="0.25">
      <c r="A221" s="434">
        <v>202</v>
      </c>
      <c r="B221" s="10">
        <v>9</v>
      </c>
      <c r="C221" s="424" t="s">
        <v>4686</v>
      </c>
      <c r="D221" s="424" t="s">
        <v>4687</v>
      </c>
      <c r="E221" s="424" t="s">
        <v>56</v>
      </c>
      <c r="F221" s="27">
        <v>90</v>
      </c>
      <c r="G221" s="402" t="str">
        <f t="shared" si="4"/>
        <v>Xuất sắc</v>
      </c>
      <c r="H221" s="422"/>
    </row>
    <row r="222" spans="1:8" s="26" customFormat="1" ht="17.100000000000001" customHeight="1" x14ac:dyDescent="0.25">
      <c r="A222" s="434">
        <v>203</v>
      </c>
      <c r="B222" s="10">
        <v>10</v>
      </c>
      <c r="C222" s="424" t="s">
        <v>4688</v>
      </c>
      <c r="D222" s="424" t="s">
        <v>4689</v>
      </c>
      <c r="E222" s="424" t="s">
        <v>4690</v>
      </c>
      <c r="F222" s="27">
        <v>93</v>
      </c>
      <c r="G222" s="402" t="str">
        <f t="shared" si="4"/>
        <v>Xuất sắc</v>
      </c>
      <c r="H222" s="422"/>
    </row>
    <row r="223" spans="1:8" s="26" customFormat="1" ht="17.100000000000001" customHeight="1" x14ac:dyDescent="0.25">
      <c r="A223" s="434">
        <v>204</v>
      </c>
      <c r="B223" s="10">
        <v>11</v>
      </c>
      <c r="C223" s="424" t="s">
        <v>4691</v>
      </c>
      <c r="D223" s="424" t="s">
        <v>13</v>
      </c>
      <c r="E223" s="424" t="s">
        <v>8</v>
      </c>
      <c r="F223" s="27">
        <v>93</v>
      </c>
      <c r="G223" s="402" t="str">
        <f t="shared" si="4"/>
        <v>Xuất sắc</v>
      </c>
      <c r="H223" s="422"/>
    </row>
    <row r="224" spans="1:8" s="26" customFormat="1" ht="17.100000000000001" customHeight="1" x14ac:dyDescent="0.25">
      <c r="A224" s="434">
        <v>205</v>
      </c>
      <c r="B224" s="10">
        <v>12</v>
      </c>
      <c r="C224" s="424" t="s">
        <v>4692</v>
      </c>
      <c r="D224" s="424" t="s">
        <v>4693</v>
      </c>
      <c r="E224" s="424" t="s">
        <v>8</v>
      </c>
      <c r="F224" s="27">
        <v>90</v>
      </c>
      <c r="G224" s="402" t="str">
        <f t="shared" si="4"/>
        <v>Xuất sắc</v>
      </c>
      <c r="H224" s="422"/>
    </row>
    <row r="225" spans="1:8" s="26" customFormat="1" ht="17.100000000000001" customHeight="1" x14ac:dyDescent="0.25">
      <c r="A225" s="434">
        <v>206</v>
      </c>
      <c r="B225" s="10">
        <v>13</v>
      </c>
      <c r="C225" s="424" t="s">
        <v>4694</v>
      </c>
      <c r="D225" s="424" t="s">
        <v>2409</v>
      </c>
      <c r="E225" s="424" t="s">
        <v>25</v>
      </c>
      <c r="F225" s="27">
        <v>100</v>
      </c>
      <c r="G225" s="402" t="str">
        <f t="shared" si="4"/>
        <v>Xuất sắc</v>
      </c>
      <c r="H225" s="422"/>
    </row>
    <row r="226" spans="1:8" s="26" customFormat="1" ht="17.100000000000001" customHeight="1" x14ac:dyDescent="0.25">
      <c r="A226" s="434">
        <v>207</v>
      </c>
      <c r="B226" s="10">
        <v>14</v>
      </c>
      <c r="C226" s="424" t="s">
        <v>4695</v>
      </c>
      <c r="D226" s="424" t="s">
        <v>89</v>
      </c>
      <c r="E226" s="424" t="s">
        <v>86</v>
      </c>
      <c r="F226" s="27">
        <v>84</v>
      </c>
      <c r="G226" s="402" t="str">
        <f t="shared" si="4"/>
        <v>Tốt</v>
      </c>
      <c r="H226" s="422"/>
    </row>
    <row r="227" spans="1:8" s="26" customFormat="1" ht="17.100000000000001" customHeight="1" x14ac:dyDescent="0.25">
      <c r="A227" s="434">
        <v>208</v>
      </c>
      <c r="B227" s="10">
        <v>15</v>
      </c>
      <c r="C227" s="424" t="s">
        <v>4696</v>
      </c>
      <c r="D227" s="424" t="s">
        <v>259</v>
      </c>
      <c r="E227" s="424" t="s">
        <v>26</v>
      </c>
      <c r="F227" s="27">
        <v>90</v>
      </c>
      <c r="G227" s="402" t="str">
        <f t="shared" si="4"/>
        <v>Xuất sắc</v>
      </c>
      <c r="H227" s="422"/>
    </row>
    <row r="228" spans="1:8" s="26" customFormat="1" ht="17.100000000000001" customHeight="1" x14ac:dyDescent="0.25">
      <c r="A228" s="434">
        <v>209</v>
      </c>
      <c r="B228" s="10">
        <v>16</v>
      </c>
      <c r="C228" s="424" t="s">
        <v>4697</v>
      </c>
      <c r="D228" s="424" t="s">
        <v>4698</v>
      </c>
      <c r="E228" s="424" t="s">
        <v>10</v>
      </c>
      <c r="F228" s="27">
        <v>100</v>
      </c>
      <c r="G228" s="402" t="str">
        <f t="shared" si="4"/>
        <v>Xuất sắc</v>
      </c>
      <c r="H228" s="422"/>
    </row>
    <row r="229" spans="1:8" s="26" customFormat="1" ht="17.100000000000001" customHeight="1" x14ac:dyDescent="0.25">
      <c r="A229" s="434">
        <v>210</v>
      </c>
      <c r="B229" s="10">
        <v>17</v>
      </c>
      <c r="C229" s="424" t="s">
        <v>4699</v>
      </c>
      <c r="D229" s="424" t="s">
        <v>4700</v>
      </c>
      <c r="E229" s="424" t="s">
        <v>2570</v>
      </c>
      <c r="F229" s="27">
        <v>30</v>
      </c>
      <c r="G229" s="402" t="str">
        <f t="shared" si="4"/>
        <v>Kém</v>
      </c>
      <c r="H229" s="422" t="s">
        <v>73</v>
      </c>
    </row>
    <row r="230" spans="1:8" s="26" customFormat="1" ht="17.100000000000001" customHeight="1" x14ac:dyDescent="0.25">
      <c r="A230" s="434">
        <v>211</v>
      </c>
      <c r="B230" s="10">
        <v>18</v>
      </c>
      <c r="C230" s="424" t="s">
        <v>4701</v>
      </c>
      <c r="D230" s="424" t="s">
        <v>68</v>
      </c>
      <c r="E230" s="424" t="s">
        <v>88</v>
      </c>
      <c r="F230" s="27">
        <v>94</v>
      </c>
      <c r="G230" s="402" t="str">
        <f t="shared" si="4"/>
        <v>Xuất sắc</v>
      </c>
      <c r="H230" s="422"/>
    </row>
    <row r="231" spans="1:8" s="26" customFormat="1" ht="17.100000000000001" customHeight="1" x14ac:dyDescent="0.25">
      <c r="A231" s="434">
        <v>212</v>
      </c>
      <c r="B231" s="10">
        <v>19</v>
      </c>
      <c r="C231" s="424" t="s">
        <v>4702</v>
      </c>
      <c r="D231" s="424" t="s">
        <v>4703</v>
      </c>
      <c r="E231" s="424" t="s">
        <v>1991</v>
      </c>
      <c r="F231" s="27">
        <v>90</v>
      </c>
      <c r="G231" s="402" t="str">
        <f t="shared" si="4"/>
        <v>Xuất sắc</v>
      </c>
      <c r="H231" s="422"/>
    </row>
    <row r="232" spans="1:8" s="26" customFormat="1" ht="17.100000000000001" customHeight="1" x14ac:dyDescent="0.25">
      <c r="A232" s="434">
        <v>213</v>
      </c>
      <c r="B232" s="10">
        <v>20</v>
      </c>
      <c r="C232" s="424" t="s">
        <v>4704</v>
      </c>
      <c r="D232" s="424" t="s">
        <v>175</v>
      </c>
      <c r="E232" s="424" t="s">
        <v>67</v>
      </c>
      <c r="F232" s="27">
        <v>64</v>
      </c>
      <c r="G232" s="402" t="str">
        <f t="shared" si="4"/>
        <v>Trung bình</v>
      </c>
      <c r="H232" s="422" t="s">
        <v>123</v>
      </c>
    </row>
    <row r="233" spans="1:8" s="26" customFormat="1" ht="17.100000000000001" customHeight="1" x14ac:dyDescent="0.25">
      <c r="A233" s="434">
        <v>214</v>
      </c>
      <c r="B233" s="10">
        <v>21</v>
      </c>
      <c r="C233" s="424" t="s">
        <v>4705</v>
      </c>
      <c r="D233" s="424" t="s">
        <v>4706</v>
      </c>
      <c r="E233" s="424" t="s">
        <v>12</v>
      </c>
      <c r="F233" s="27">
        <v>84</v>
      </c>
      <c r="G233" s="402" t="str">
        <f t="shared" si="4"/>
        <v>Tốt</v>
      </c>
      <c r="H233" s="422"/>
    </row>
    <row r="234" spans="1:8" s="26" customFormat="1" ht="17.100000000000001" customHeight="1" x14ac:dyDescent="0.25">
      <c r="A234" s="434">
        <v>215</v>
      </c>
      <c r="B234" s="10">
        <v>22</v>
      </c>
      <c r="C234" s="424" t="s">
        <v>4707</v>
      </c>
      <c r="D234" s="424" t="s">
        <v>4708</v>
      </c>
      <c r="E234" s="424" t="s">
        <v>12</v>
      </c>
      <c r="F234" s="27">
        <v>91</v>
      </c>
      <c r="G234" s="402" t="str">
        <f t="shared" si="4"/>
        <v>Xuất sắc</v>
      </c>
      <c r="H234" s="422"/>
    </row>
    <row r="235" spans="1:8" s="26" customFormat="1" ht="17.100000000000001" customHeight="1" x14ac:dyDescent="0.25">
      <c r="A235" s="434"/>
      <c r="B235" s="10"/>
      <c r="C235" s="25" t="s">
        <v>5559</v>
      </c>
      <c r="D235" s="27"/>
      <c r="E235" s="435"/>
      <c r="F235" s="27"/>
      <c r="G235" s="27"/>
      <c r="H235" s="422"/>
    </row>
    <row r="236" spans="1:8" s="26" customFormat="1" ht="17.100000000000001" customHeight="1" x14ac:dyDescent="0.25">
      <c r="A236" s="434">
        <v>216</v>
      </c>
      <c r="B236" s="10">
        <v>1</v>
      </c>
      <c r="C236" s="424" t="s">
        <v>4387</v>
      </c>
      <c r="D236" s="424" t="s">
        <v>308</v>
      </c>
      <c r="E236" s="424" t="s">
        <v>71</v>
      </c>
      <c r="F236" s="27">
        <v>86</v>
      </c>
      <c r="G236" s="402" t="str">
        <f t="shared" si="4"/>
        <v>Tốt</v>
      </c>
      <c r="H236" s="422"/>
    </row>
    <row r="237" spans="1:8" s="26" customFormat="1" ht="17.100000000000001" customHeight="1" x14ac:dyDescent="0.25">
      <c r="A237" s="434">
        <v>217</v>
      </c>
      <c r="B237" s="10">
        <v>2</v>
      </c>
      <c r="C237" s="424" t="s">
        <v>4388</v>
      </c>
      <c r="D237" s="424" t="s">
        <v>102</v>
      </c>
      <c r="E237" s="424" t="s">
        <v>34</v>
      </c>
      <c r="F237" s="27">
        <v>88</v>
      </c>
      <c r="G237" s="402" t="str">
        <f t="shared" si="4"/>
        <v>Tốt</v>
      </c>
      <c r="H237" s="422"/>
    </row>
    <row r="238" spans="1:8" s="26" customFormat="1" ht="17.100000000000001" customHeight="1" x14ac:dyDescent="0.25">
      <c r="A238" s="434">
        <v>218</v>
      </c>
      <c r="B238" s="10">
        <v>3</v>
      </c>
      <c r="C238" s="424" t="s">
        <v>4389</v>
      </c>
      <c r="D238" s="424" t="s">
        <v>74</v>
      </c>
      <c r="E238" s="424" t="s">
        <v>34</v>
      </c>
      <c r="F238" s="27">
        <v>75</v>
      </c>
      <c r="G238" s="402" t="str">
        <f t="shared" si="4"/>
        <v>Khá</v>
      </c>
      <c r="H238" s="422"/>
    </row>
    <row r="239" spans="1:8" s="26" customFormat="1" ht="17.100000000000001" customHeight="1" x14ac:dyDescent="0.25">
      <c r="A239" s="434">
        <v>219</v>
      </c>
      <c r="B239" s="10">
        <v>4</v>
      </c>
      <c r="C239" s="424" t="s">
        <v>4390</v>
      </c>
      <c r="D239" s="424" t="s">
        <v>3303</v>
      </c>
      <c r="E239" s="424" t="s">
        <v>34</v>
      </c>
      <c r="F239" s="27">
        <v>100</v>
      </c>
      <c r="G239" s="402" t="str">
        <f t="shared" si="4"/>
        <v>Xuất sắc</v>
      </c>
      <c r="H239" s="422"/>
    </row>
    <row r="240" spans="1:8" s="26" customFormat="1" ht="17.100000000000001" customHeight="1" x14ac:dyDescent="0.25">
      <c r="A240" s="434">
        <v>220</v>
      </c>
      <c r="B240" s="10">
        <v>5</v>
      </c>
      <c r="C240" s="424" t="s">
        <v>4391</v>
      </c>
      <c r="D240" s="424" t="s">
        <v>310</v>
      </c>
      <c r="E240" s="424" t="s">
        <v>147</v>
      </c>
      <c r="F240" s="27">
        <v>87</v>
      </c>
      <c r="G240" s="402" t="str">
        <f t="shared" si="4"/>
        <v>Tốt</v>
      </c>
      <c r="H240" s="422"/>
    </row>
    <row r="241" spans="1:8" s="26" customFormat="1" ht="17.100000000000001" customHeight="1" x14ac:dyDescent="0.25">
      <c r="A241" s="434">
        <v>221</v>
      </c>
      <c r="B241" s="10">
        <v>6</v>
      </c>
      <c r="C241" s="424" t="s">
        <v>4392</v>
      </c>
      <c r="D241" s="424" t="s">
        <v>263</v>
      </c>
      <c r="E241" s="424" t="s">
        <v>4393</v>
      </c>
      <c r="F241" s="27">
        <v>99</v>
      </c>
      <c r="G241" s="402" t="str">
        <f t="shared" si="4"/>
        <v>Xuất sắc</v>
      </c>
      <c r="H241" s="422"/>
    </row>
    <row r="242" spans="1:8" s="26" customFormat="1" ht="17.100000000000001" customHeight="1" x14ac:dyDescent="0.25">
      <c r="A242" s="434">
        <v>222</v>
      </c>
      <c r="B242" s="10">
        <v>7</v>
      </c>
      <c r="C242" s="424" t="s">
        <v>4394</v>
      </c>
      <c r="D242" s="424" t="s">
        <v>199</v>
      </c>
      <c r="E242" s="424" t="s">
        <v>37</v>
      </c>
      <c r="F242" s="27">
        <v>88</v>
      </c>
      <c r="G242" s="402" t="str">
        <f t="shared" si="4"/>
        <v>Tốt</v>
      </c>
      <c r="H242" s="422"/>
    </row>
    <row r="243" spans="1:8" s="26" customFormat="1" ht="17.100000000000001" customHeight="1" x14ac:dyDescent="0.25">
      <c r="A243" s="434">
        <v>223</v>
      </c>
      <c r="B243" s="10">
        <v>8</v>
      </c>
      <c r="C243" s="424" t="s">
        <v>4395</v>
      </c>
      <c r="D243" s="424" t="s">
        <v>4396</v>
      </c>
      <c r="E243" s="424" t="s">
        <v>4133</v>
      </c>
      <c r="F243" s="27">
        <v>93</v>
      </c>
      <c r="G243" s="402" t="str">
        <f t="shared" si="4"/>
        <v>Xuất sắc</v>
      </c>
      <c r="H243" s="422"/>
    </row>
    <row r="244" spans="1:8" s="26" customFormat="1" ht="17.100000000000001" customHeight="1" x14ac:dyDescent="0.25">
      <c r="A244" s="434">
        <v>224</v>
      </c>
      <c r="B244" s="10">
        <v>9</v>
      </c>
      <c r="C244" s="424" t="s">
        <v>4397</v>
      </c>
      <c r="D244" s="424" t="s">
        <v>4398</v>
      </c>
      <c r="E244" s="424" t="s">
        <v>278</v>
      </c>
      <c r="F244" s="27">
        <v>88</v>
      </c>
      <c r="G244" s="402" t="str">
        <f t="shared" si="4"/>
        <v>Tốt</v>
      </c>
      <c r="H244" s="422"/>
    </row>
    <row r="245" spans="1:8" s="26" customFormat="1" ht="17.100000000000001" customHeight="1" x14ac:dyDescent="0.25">
      <c r="A245" s="434">
        <v>225</v>
      </c>
      <c r="B245" s="10">
        <v>10</v>
      </c>
      <c r="C245" s="424" t="s">
        <v>4399</v>
      </c>
      <c r="D245" s="424" t="s">
        <v>18</v>
      </c>
      <c r="E245" s="424" t="s">
        <v>217</v>
      </c>
      <c r="F245" s="27">
        <v>87</v>
      </c>
      <c r="G245" s="402" t="str">
        <f t="shared" si="4"/>
        <v>Tốt</v>
      </c>
      <c r="H245" s="422"/>
    </row>
    <row r="246" spans="1:8" s="26" customFormat="1" ht="17.100000000000001" customHeight="1" x14ac:dyDescent="0.25">
      <c r="A246" s="434">
        <v>226</v>
      </c>
      <c r="B246" s="10">
        <v>11</v>
      </c>
      <c r="C246" s="424" t="s">
        <v>4400</v>
      </c>
      <c r="D246" s="424" t="s">
        <v>68</v>
      </c>
      <c r="E246" s="424" t="s">
        <v>39</v>
      </c>
      <c r="F246" s="27">
        <v>0</v>
      </c>
      <c r="G246" s="402" t="str">
        <f t="shared" si="4"/>
        <v>Kém</v>
      </c>
      <c r="H246" s="422" t="s">
        <v>73</v>
      </c>
    </row>
    <row r="247" spans="1:8" s="26" customFormat="1" ht="17.100000000000001" customHeight="1" x14ac:dyDescent="0.25">
      <c r="A247" s="434">
        <v>227</v>
      </c>
      <c r="B247" s="10">
        <v>12</v>
      </c>
      <c r="C247" s="424" t="s">
        <v>4401</v>
      </c>
      <c r="D247" s="424" t="s">
        <v>4402</v>
      </c>
      <c r="E247" s="424" t="s">
        <v>41</v>
      </c>
      <c r="F247" s="27">
        <v>96</v>
      </c>
      <c r="G247" s="402" t="str">
        <f t="shared" si="4"/>
        <v>Xuất sắc</v>
      </c>
      <c r="H247" s="422"/>
    </row>
    <row r="248" spans="1:8" s="26" customFormat="1" ht="17.100000000000001" customHeight="1" x14ac:dyDescent="0.25">
      <c r="A248" s="434">
        <v>228</v>
      </c>
      <c r="B248" s="10">
        <v>13</v>
      </c>
      <c r="C248" s="424" t="s">
        <v>4403</v>
      </c>
      <c r="D248" s="424" t="s">
        <v>158</v>
      </c>
      <c r="E248" s="424" t="s">
        <v>42</v>
      </c>
      <c r="F248" s="27">
        <v>0</v>
      </c>
      <c r="G248" s="402" t="str">
        <f t="shared" si="4"/>
        <v>Kém</v>
      </c>
      <c r="H248" s="422" t="s">
        <v>73</v>
      </c>
    </row>
    <row r="249" spans="1:8" s="26" customFormat="1" ht="17.100000000000001" customHeight="1" x14ac:dyDescent="0.25">
      <c r="A249" s="434">
        <v>229</v>
      </c>
      <c r="B249" s="10">
        <v>14</v>
      </c>
      <c r="C249" s="424" t="s">
        <v>4404</v>
      </c>
      <c r="D249" s="424" t="s">
        <v>4405</v>
      </c>
      <c r="E249" s="424" t="s">
        <v>42</v>
      </c>
      <c r="F249" s="27">
        <v>88</v>
      </c>
      <c r="G249" s="402" t="str">
        <f t="shared" si="4"/>
        <v>Tốt</v>
      </c>
      <c r="H249" s="422"/>
    </row>
    <row r="250" spans="1:8" s="26" customFormat="1" ht="17.100000000000001" customHeight="1" x14ac:dyDescent="0.25">
      <c r="A250" s="434">
        <v>230</v>
      </c>
      <c r="B250" s="10">
        <v>15</v>
      </c>
      <c r="C250" s="424" t="s">
        <v>4406</v>
      </c>
      <c r="D250" s="424" t="s">
        <v>303</v>
      </c>
      <c r="E250" s="424" t="s">
        <v>45</v>
      </c>
      <c r="F250" s="27">
        <v>89</v>
      </c>
      <c r="G250" s="402" t="str">
        <f t="shared" si="4"/>
        <v>Tốt</v>
      </c>
      <c r="H250" s="422"/>
    </row>
    <row r="251" spans="1:8" s="26" customFormat="1" ht="17.100000000000001" customHeight="1" x14ac:dyDescent="0.25">
      <c r="A251" s="434">
        <v>231</v>
      </c>
      <c r="B251" s="10">
        <v>16</v>
      </c>
      <c r="C251" s="424" t="s">
        <v>4407</v>
      </c>
      <c r="D251" s="424" t="s">
        <v>13</v>
      </c>
      <c r="E251" s="424" t="s">
        <v>47</v>
      </c>
      <c r="F251" s="27">
        <v>86</v>
      </c>
      <c r="G251" s="402" t="str">
        <f t="shared" si="4"/>
        <v>Tốt</v>
      </c>
      <c r="H251" s="422"/>
    </row>
    <row r="252" spans="1:8" s="26" customFormat="1" ht="17.100000000000001" customHeight="1" x14ac:dyDescent="0.25">
      <c r="A252" s="434">
        <v>232</v>
      </c>
      <c r="B252" s="10">
        <v>17</v>
      </c>
      <c r="C252" s="424" t="s">
        <v>4408</v>
      </c>
      <c r="D252" s="424" t="s">
        <v>1891</v>
      </c>
      <c r="E252" s="424" t="s">
        <v>104</v>
      </c>
      <c r="F252" s="27">
        <v>89</v>
      </c>
      <c r="G252" s="402" t="str">
        <f t="shared" si="4"/>
        <v>Tốt</v>
      </c>
      <c r="H252" s="422"/>
    </row>
    <row r="253" spans="1:8" s="26" customFormat="1" ht="17.100000000000001" customHeight="1" x14ac:dyDescent="0.25">
      <c r="A253" s="434">
        <v>233</v>
      </c>
      <c r="B253" s="10">
        <v>18</v>
      </c>
      <c r="C253" s="424" t="s">
        <v>4409</v>
      </c>
      <c r="D253" s="424" t="s">
        <v>339</v>
      </c>
      <c r="E253" s="424" t="s">
        <v>29</v>
      </c>
      <c r="F253" s="27">
        <v>0</v>
      </c>
      <c r="G253" s="402" t="str">
        <f t="shared" si="4"/>
        <v>Kém</v>
      </c>
      <c r="H253" s="422" t="s">
        <v>73</v>
      </c>
    </row>
    <row r="254" spans="1:8" s="26" customFormat="1" ht="17.100000000000001" customHeight="1" x14ac:dyDescent="0.25">
      <c r="A254" s="434">
        <v>234</v>
      </c>
      <c r="B254" s="10">
        <v>19</v>
      </c>
      <c r="C254" s="424" t="s">
        <v>4410</v>
      </c>
      <c r="D254" s="424" t="s">
        <v>4411</v>
      </c>
      <c r="E254" s="424" t="s">
        <v>29</v>
      </c>
      <c r="F254" s="27">
        <v>87</v>
      </c>
      <c r="G254" s="402" t="str">
        <f t="shared" si="4"/>
        <v>Tốt</v>
      </c>
      <c r="H254" s="422"/>
    </row>
    <row r="255" spans="1:8" s="26" customFormat="1" ht="17.100000000000001" customHeight="1" x14ac:dyDescent="0.25">
      <c r="A255" s="434">
        <v>235</v>
      </c>
      <c r="B255" s="10">
        <v>20</v>
      </c>
      <c r="C255" s="424" t="s">
        <v>4412</v>
      </c>
      <c r="D255" s="424" t="s">
        <v>666</v>
      </c>
      <c r="E255" s="424" t="s">
        <v>81</v>
      </c>
      <c r="F255" s="27">
        <v>60</v>
      </c>
      <c r="G255" s="402" t="str">
        <f t="shared" si="4"/>
        <v>Trung bình</v>
      </c>
      <c r="H255" s="422" t="s">
        <v>73</v>
      </c>
    </row>
    <row r="256" spans="1:8" s="26" customFormat="1" ht="17.100000000000001" customHeight="1" x14ac:dyDescent="0.25">
      <c r="A256" s="434">
        <v>236</v>
      </c>
      <c r="B256" s="10">
        <v>21</v>
      </c>
      <c r="C256" s="424" t="s">
        <v>4413</v>
      </c>
      <c r="D256" s="424" t="s">
        <v>1096</v>
      </c>
      <c r="E256" s="424" t="s">
        <v>53</v>
      </c>
      <c r="F256" s="27">
        <v>89</v>
      </c>
      <c r="G256" s="402" t="str">
        <f t="shared" si="4"/>
        <v>Tốt</v>
      </c>
      <c r="H256" s="422"/>
    </row>
    <row r="257" spans="1:8" s="26" customFormat="1" ht="17.100000000000001" customHeight="1" x14ac:dyDescent="0.25">
      <c r="A257" s="434">
        <v>237</v>
      </c>
      <c r="B257" s="10">
        <v>22</v>
      </c>
      <c r="C257" s="424" t="s">
        <v>4414</v>
      </c>
      <c r="D257" s="424" t="s">
        <v>542</v>
      </c>
      <c r="E257" s="424" t="s">
        <v>231</v>
      </c>
      <c r="F257" s="27">
        <v>88</v>
      </c>
      <c r="G257" s="402" t="str">
        <f t="shared" si="4"/>
        <v>Tốt</v>
      </c>
      <c r="H257" s="422"/>
    </row>
    <row r="258" spans="1:8" s="26" customFormat="1" ht="17.100000000000001" customHeight="1" x14ac:dyDescent="0.25">
      <c r="A258" s="434">
        <v>238</v>
      </c>
      <c r="B258" s="10">
        <v>23</v>
      </c>
      <c r="C258" s="424" t="s">
        <v>4415</v>
      </c>
      <c r="D258" s="424" t="s">
        <v>4416</v>
      </c>
      <c r="E258" s="424" t="s">
        <v>231</v>
      </c>
      <c r="F258" s="27">
        <v>0</v>
      </c>
      <c r="G258" s="402" t="str">
        <f t="shared" si="4"/>
        <v>Kém</v>
      </c>
      <c r="H258" s="422" t="s">
        <v>73</v>
      </c>
    </row>
    <row r="259" spans="1:8" s="26" customFormat="1" ht="17.100000000000001" customHeight="1" x14ac:dyDescent="0.25">
      <c r="A259" s="434">
        <v>239</v>
      </c>
      <c r="B259" s="10">
        <v>24</v>
      </c>
      <c r="C259" s="424" t="s">
        <v>4417</v>
      </c>
      <c r="D259" s="424" t="s">
        <v>4418</v>
      </c>
      <c r="E259" s="424" t="s">
        <v>189</v>
      </c>
      <c r="F259" s="27">
        <v>55</v>
      </c>
      <c r="G259" s="402" t="str">
        <f t="shared" si="4"/>
        <v>Trung bình</v>
      </c>
      <c r="H259" s="422" t="s">
        <v>73</v>
      </c>
    </row>
    <row r="260" spans="1:8" s="26" customFormat="1" ht="17.100000000000001" customHeight="1" x14ac:dyDescent="0.25">
      <c r="A260" s="434">
        <v>240</v>
      </c>
      <c r="B260" s="10">
        <v>25</v>
      </c>
      <c r="C260" s="424" t="s">
        <v>4419</v>
      </c>
      <c r="D260" s="424" t="s">
        <v>4420</v>
      </c>
      <c r="E260" s="424" t="s">
        <v>1160</v>
      </c>
      <c r="F260" s="27">
        <v>89</v>
      </c>
      <c r="G260" s="402" t="str">
        <f t="shared" si="4"/>
        <v>Tốt</v>
      </c>
      <c r="H260" s="422"/>
    </row>
    <row r="261" spans="1:8" s="26" customFormat="1" ht="17.100000000000001" customHeight="1" x14ac:dyDescent="0.25">
      <c r="A261" s="434">
        <v>241</v>
      </c>
      <c r="B261" s="10">
        <v>26</v>
      </c>
      <c r="C261" s="424" t="s">
        <v>4421</v>
      </c>
      <c r="D261" s="424" t="s">
        <v>4131</v>
      </c>
      <c r="E261" s="424" t="s">
        <v>1972</v>
      </c>
      <c r="F261" s="27">
        <v>72</v>
      </c>
      <c r="G261" s="402" t="str">
        <f t="shared" si="4"/>
        <v>Khá</v>
      </c>
      <c r="H261" s="422" t="s">
        <v>73</v>
      </c>
    </row>
    <row r="262" spans="1:8" s="26" customFormat="1" ht="17.100000000000001" customHeight="1" x14ac:dyDescent="0.25">
      <c r="A262" s="434">
        <v>242</v>
      </c>
      <c r="B262" s="10">
        <v>27</v>
      </c>
      <c r="C262" s="424" t="s">
        <v>4422</v>
      </c>
      <c r="D262" s="424" t="s">
        <v>4423</v>
      </c>
      <c r="E262" s="424" t="s">
        <v>4424</v>
      </c>
      <c r="F262" s="27">
        <v>90</v>
      </c>
      <c r="G262" s="402" t="str">
        <f t="shared" si="4"/>
        <v>Xuất sắc</v>
      </c>
      <c r="H262" s="422"/>
    </row>
    <row r="263" spans="1:8" s="26" customFormat="1" ht="17.100000000000001" customHeight="1" x14ac:dyDescent="0.25">
      <c r="A263" s="434">
        <v>243</v>
      </c>
      <c r="B263" s="10">
        <v>28</v>
      </c>
      <c r="C263" s="427" t="s">
        <v>4425</v>
      </c>
      <c r="D263" s="427" t="s">
        <v>416</v>
      </c>
      <c r="E263" s="427" t="s">
        <v>4426</v>
      </c>
      <c r="F263" s="27">
        <v>53</v>
      </c>
      <c r="G263" s="402" t="str">
        <f t="shared" si="4"/>
        <v>Trung bình</v>
      </c>
      <c r="H263" s="422" t="s">
        <v>73</v>
      </c>
    </row>
    <row r="264" spans="1:8" s="26" customFormat="1" ht="17.100000000000001" customHeight="1" x14ac:dyDescent="0.25">
      <c r="A264" s="434">
        <v>244</v>
      </c>
      <c r="B264" s="10">
        <v>29</v>
      </c>
      <c r="C264" s="427" t="s">
        <v>4427</v>
      </c>
      <c r="D264" s="427" t="s">
        <v>46</v>
      </c>
      <c r="E264" s="427" t="s">
        <v>154</v>
      </c>
      <c r="F264" s="27">
        <v>60</v>
      </c>
      <c r="G264" s="402" t="str">
        <f t="shared" si="4"/>
        <v>Trung bình</v>
      </c>
      <c r="H264" s="422" t="s">
        <v>5555</v>
      </c>
    </row>
    <row r="265" spans="1:8" s="26" customFormat="1" ht="17.100000000000001" customHeight="1" x14ac:dyDescent="0.25">
      <c r="A265" s="434">
        <v>245</v>
      </c>
      <c r="B265" s="10">
        <v>30</v>
      </c>
      <c r="C265" s="424" t="s">
        <v>4428</v>
      </c>
      <c r="D265" s="424" t="s">
        <v>4429</v>
      </c>
      <c r="E265" s="424" t="s">
        <v>86</v>
      </c>
      <c r="F265" s="27">
        <v>89</v>
      </c>
      <c r="G265" s="402" t="str">
        <f t="shared" si="4"/>
        <v>Tốt</v>
      </c>
      <c r="H265" s="422"/>
    </row>
    <row r="266" spans="1:8" s="26" customFormat="1" ht="17.100000000000001" customHeight="1" x14ac:dyDescent="0.25">
      <c r="A266" s="434">
        <v>246</v>
      </c>
      <c r="B266" s="10">
        <v>31</v>
      </c>
      <c r="C266" s="424" t="s">
        <v>4430</v>
      </c>
      <c r="D266" s="424" t="s">
        <v>4431</v>
      </c>
      <c r="E266" s="424" t="s">
        <v>86</v>
      </c>
      <c r="F266" s="27">
        <v>85</v>
      </c>
      <c r="G266" s="402" t="str">
        <f t="shared" si="4"/>
        <v>Tốt</v>
      </c>
      <c r="H266" s="422"/>
    </row>
    <row r="267" spans="1:8" s="26" customFormat="1" ht="17.100000000000001" customHeight="1" x14ac:dyDescent="0.25">
      <c r="A267" s="434">
        <v>247</v>
      </c>
      <c r="B267" s="10">
        <v>32</v>
      </c>
      <c r="C267" s="424" t="s">
        <v>4432</v>
      </c>
      <c r="D267" s="424" t="s">
        <v>4433</v>
      </c>
      <c r="E267" s="424" t="s">
        <v>4434</v>
      </c>
      <c r="F267" s="27">
        <v>90</v>
      </c>
      <c r="G267" s="402" t="str">
        <f t="shared" si="4"/>
        <v>Xuất sắc</v>
      </c>
      <c r="H267" s="422"/>
    </row>
    <row r="268" spans="1:8" s="26" customFormat="1" ht="17.100000000000001" customHeight="1" x14ac:dyDescent="0.25">
      <c r="A268" s="434">
        <v>248</v>
      </c>
      <c r="B268" s="10">
        <v>33</v>
      </c>
      <c r="C268" s="427" t="s">
        <v>4435</v>
      </c>
      <c r="D268" s="427" t="s">
        <v>4436</v>
      </c>
      <c r="E268" s="427" t="s">
        <v>170</v>
      </c>
      <c r="F268" s="27">
        <v>63</v>
      </c>
      <c r="G268" s="402" t="str">
        <f t="shared" si="4"/>
        <v>Trung bình</v>
      </c>
      <c r="H268" s="422" t="s">
        <v>73</v>
      </c>
    </row>
    <row r="269" spans="1:8" s="26" customFormat="1" ht="17.100000000000001" customHeight="1" x14ac:dyDescent="0.25">
      <c r="A269" s="434">
        <v>249</v>
      </c>
      <c r="B269" s="10">
        <v>34</v>
      </c>
      <c r="C269" s="424" t="s">
        <v>4437</v>
      </c>
      <c r="D269" s="424" t="s">
        <v>407</v>
      </c>
      <c r="E269" s="424" t="s">
        <v>182</v>
      </c>
      <c r="F269" s="27">
        <v>94</v>
      </c>
      <c r="G269" s="402" t="str">
        <f t="shared" si="4"/>
        <v>Xuất sắc</v>
      </c>
      <c r="H269" s="422"/>
    </row>
    <row r="270" spans="1:8" s="26" customFormat="1" ht="17.100000000000001" customHeight="1" x14ac:dyDescent="0.25">
      <c r="A270" s="434">
        <v>250</v>
      </c>
      <c r="B270" s="10">
        <v>35</v>
      </c>
      <c r="C270" s="424" t="s">
        <v>4438</v>
      </c>
      <c r="D270" s="424" t="s">
        <v>18</v>
      </c>
      <c r="E270" s="424" t="s">
        <v>182</v>
      </c>
      <c r="F270" s="27">
        <v>88</v>
      </c>
      <c r="G270" s="402" t="str">
        <f t="shared" si="4"/>
        <v>Tốt</v>
      </c>
      <c r="H270" s="422"/>
    </row>
    <row r="271" spans="1:8" s="26" customFormat="1" ht="17.100000000000001" customHeight="1" x14ac:dyDescent="0.25">
      <c r="A271" s="434">
        <v>251</v>
      </c>
      <c r="B271" s="10">
        <v>36</v>
      </c>
      <c r="C271" s="424" t="s">
        <v>4439</v>
      </c>
      <c r="D271" s="424" t="s">
        <v>4440</v>
      </c>
      <c r="E271" s="424" t="s">
        <v>212</v>
      </c>
      <c r="F271" s="27">
        <v>69</v>
      </c>
      <c r="G271" s="402" t="str">
        <f t="shared" si="4"/>
        <v>Khá</v>
      </c>
      <c r="H271" s="422" t="s">
        <v>73</v>
      </c>
    </row>
    <row r="272" spans="1:8" s="26" customFormat="1" ht="17.100000000000001" customHeight="1" x14ac:dyDescent="0.25">
      <c r="A272" s="434">
        <v>252</v>
      </c>
      <c r="B272" s="10">
        <v>37</v>
      </c>
      <c r="C272" s="424" t="s">
        <v>4441</v>
      </c>
      <c r="D272" s="424" t="s">
        <v>46</v>
      </c>
      <c r="E272" s="424" t="s">
        <v>11</v>
      </c>
      <c r="F272" s="27">
        <v>85</v>
      </c>
      <c r="G272" s="402" t="str">
        <f t="shared" si="4"/>
        <v>Tốt</v>
      </c>
      <c r="H272" s="422"/>
    </row>
    <row r="273" spans="1:8" s="26" customFormat="1" ht="17.100000000000001" customHeight="1" x14ac:dyDescent="0.25">
      <c r="A273" s="434">
        <v>253</v>
      </c>
      <c r="B273" s="10">
        <v>38</v>
      </c>
      <c r="C273" s="424" t="s">
        <v>4442</v>
      </c>
      <c r="D273" s="424" t="s">
        <v>60</v>
      </c>
      <c r="E273" s="424" t="s">
        <v>88</v>
      </c>
      <c r="F273" s="27">
        <v>86</v>
      </c>
      <c r="G273" s="402" t="str">
        <f t="shared" si="4"/>
        <v>Tốt</v>
      </c>
      <c r="H273" s="422"/>
    </row>
    <row r="274" spans="1:8" s="26" customFormat="1" ht="17.100000000000001" customHeight="1" x14ac:dyDescent="0.25">
      <c r="A274" s="434">
        <v>254</v>
      </c>
      <c r="B274" s="10">
        <v>39</v>
      </c>
      <c r="C274" s="424" t="s">
        <v>4443</v>
      </c>
      <c r="D274" s="424" t="s">
        <v>249</v>
      </c>
      <c r="E274" s="424" t="s">
        <v>88</v>
      </c>
      <c r="F274" s="27">
        <v>95</v>
      </c>
      <c r="G274" s="402" t="str">
        <f t="shared" si="4"/>
        <v>Xuất sắc</v>
      </c>
      <c r="H274" s="422"/>
    </row>
    <row r="275" spans="1:8" s="26" customFormat="1" ht="17.100000000000001" customHeight="1" x14ac:dyDescent="0.25">
      <c r="A275" s="434">
        <v>255</v>
      </c>
      <c r="B275" s="10">
        <v>40</v>
      </c>
      <c r="C275" s="436" t="s">
        <v>5560</v>
      </c>
      <c r="D275" s="436" t="s">
        <v>5561</v>
      </c>
      <c r="E275" s="436" t="s">
        <v>1547</v>
      </c>
      <c r="F275" s="27">
        <v>55</v>
      </c>
      <c r="G275" s="402" t="str">
        <f t="shared" si="4"/>
        <v>Trung bình</v>
      </c>
      <c r="H275" s="422" t="s">
        <v>73</v>
      </c>
    </row>
    <row r="276" spans="1:8" s="26" customFormat="1" ht="17.100000000000001" customHeight="1" x14ac:dyDescent="0.25">
      <c r="A276" s="434">
        <v>256</v>
      </c>
      <c r="B276" s="10">
        <v>41</v>
      </c>
      <c r="C276" s="424" t="s">
        <v>4444</v>
      </c>
      <c r="D276" s="424" t="s">
        <v>322</v>
      </c>
      <c r="E276" s="424" t="s">
        <v>133</v>
      </c>
      <c r="F276" s="27">
        <v>0</v>
      </c>
      <c r="G276" s="402" t="str">
        <f t="shared" si="4"/>
        <v>Kém</v>
      </c>
      <c r="H276" s="422" t="s">
        <v>73</v>
      </c>
    </row>
    <row r="277" spans="1:8" s="26" customFormat="1" ht="17.100000000000001" customHeight="1" x14ac:dyDescent="0.25">
      <c r="A277" s="434">
        <v>257</v>
      </c>
      <c r="B277" s="10">
        <v>42</v>
      </c>
      <c r="C277" s="424" t="s">
        <v>4445</v>
      </c>
      <c r="D277" s="424" t="s">
        <v>127</v>
      </c>
      <c r="E277" s="424" t="s">
        <v>133</v>
      </c>
      <c r="F277" s="27">
        <v>92</v>
      </c>
      <c r="G277" s="402" t="str">
        <f t="shared" ref="G277:G340" si="5">IF(F277&gt;=90,"Xuất sắc",IF(F277&gt;=80,"Tốt",IF(F277&gt;=65,"Khá",IF(F277&gt;=50,"Trung bình",IF(F277&gt;=35,"Yếu","Kém")))))</f>
        <v>Xuất sắc</v>
      </c>
      <c r="H277" s="422"/>
    </row>
    <row r="278" spans="1:8" s="26" customFormat="1" ht="17.100000000000001" customHeight="1" x14ac:dyDescent="0.25">
      <c r="A278" s="434">
        <v>258</v>
      </c>
      <c r="B278" s="10">
        <v>43</v>
      </c>
      <c r="C278" s="424" t="s">
        <v>4446</v>
      </c>
      <c r="D278" s="424" t="s">
        <v>2796</v>
      </c>
      <c r="E278" s="424" t="s">
        <v>133</v>
      </c>
      <c r="F278" s="27">
        <v>86</v>
      </c>
      <c r="G278" s="402" t="str">
        <f t="shared" si="5"/>
        <v>Tốt</v>
      </c>
      <c r="H278" s="422"/>
    </row>
    <row r="279" spans="1:8" s="26" customFormat="1" ht="17.100000000000001" customHeight="1" x14ac:dyDescent="0.25">
      <c r="A279" s="434">
        <v>259</v>
      </c>
      <c r="B279" s="10">
        <v>44</v>
      </c>
      <c r="C279" s="424" t="s">
        <v>4447</v>
      </c>
      <c r="D279" s="424" t="s">
        <v>13</v>
      </c>
      <c r="E279" s="424" t="s">
        <v>62</v>
      </c>
      <c r="F279" s="27">
        <v>67</v>
      </c>
      <c r="G279" s="402" t="str">
        <f t="shared" si="5"/>
        <v>Khá</v>
      </c>
      <c r="H279" s="422" t="s">
        <v>73</v>
      </c>
    </row>
    <row r="280" spans="1:8" s="26" customFormat="1" ht="17.100000000000001" customHeight="1" x14ac:dyDescent="0.25">
      <c r="A280" s="434">
        <v>260</v>
      </c>
      <c r="B280" s="10">
        <v>45</v>
      </c>
      <c r="C280" s="424" t="s">
        <v>4448</v>
      </c>
      <c r="D280" s="424" t="s">
        <v>1823</v>
      </c>
      <c r="E280" s="424" t="s">
        <v>62</v>
      </c>
      <c r="F280" s="27">
        <v>95</v>
      </c>
      <c r="G280" s="402" t="str">
        <f t="shared" si="5"/>
        <v>Xuất sắc</v>
      </c>
      <c r="H280" s="422"/>
    </row>
    <row r="281" spans="1:8" s="26" customFormat="1" ht="17.100000000000001" customHeight="1" x14ac:dyDescent="0.25">
      <c r="A281" s="434">
        <v>261</v>
      </c>
      <c r="B281" s="10">
        <v>46</v>
      </c>
      <c r="C281" s="424" t="s">
        <v>4449</v>
      </c>
      <c r="D281" s="424" t="s">
        <v>4450</v>
      </c>
      <c r="E281" s="424" t="s">
        <v>483</v>
      </c>
      <c r="F281" s="27">
        <v>88</v>
      </c>
      <c r="G281" s="402" t="str">
        <f t="shared" si="5"/>
        <v>Tốt</v>
      </c>
      <c r="H281" s="422"/>
    </row>
    <row r="282" spans="1:8" s="26" customFormat="1" ht="17.100000000000001" customHeight="1" x14ac:dyDescent="0.25">
      <c r="A282" s="434">
        <v>262</v>
      </c>
      <c r="B282" s="10">
        <v>47</v>
      </c>
      <c r="C282" s="427" t="s">
        <v>4451</v>
      </c>
      <c r="D282" s="427" t="s">
        <v>264</v>
      </c>
      <c r="E282" s="427" t="s">
        <v>63</v>
      </c>
      <c r="F282" s="27">
        <v>89</v>
      </c>
      <c r="G282" s="402" t="str">
        <f t="shared" si="5"/>
        <v>Tốt</v>
      </c>
      <c r="H282" s="422"/>
    </row>
    <row r="283" spans="1:8" s="26" customFormat="1" ht="17.100000000000001" customHeight="1" x14ac:dyDescent="0.25">
      <c r="A283" s="434">
        <v>263</v>
      </c>
      <c r="B283" s="10">
        <v>48</v>
      </c>
      <c r="C283" s="424" t="s">
        <v>4452</v>
      </c>
      <c r="D283" s="424" t="s">
        <v>3448</v>
      </c>
      <c r="E283" s="424" t="s">
        <v>17</v>
      </c>
      <c r="F283" s="27">
        <v>0</v>
      </c>
      <c r="G283" s="402" t="str">
        <f t="shared" si="5"/>
        <v>Kém</v>
      </c>
      <c r="H283" s="422" t="s">
        <v>73</v>
      </c>
    </row>
    <row r="284" spans="1:8" s="26" customFormat="1" ht="17.100000000000001" customHeight="1" x14ac:dyDescent="0.25">
      <c r="A284" s="434">
        <v>264</v>
      </c>
      <c r="B284" s="10">
        <v>49</v>
      </c>
      <c r="C284" s="424" t="s">
        <v>4453</v>
      </c>
      <c r="D284" s="424" t="s">
        <v>4454</v>
      </c>
      <c r="E284" s="424" t="s">
        <v>203</v>
      </c>
      <c r="F284" s="27">
        <v>85</v>
      </c>
      <c r="G284" s="402" t="str">
        <f t="shared" si="5"/>
        <v>Tốt</v>
      </c>
      <c r="H284" s="422"/>
    </row>
    <row r="285" spans="1:8" s="26" customFormat="1" ht="17.100000000000001" customHeight="1" x14ac:dyDescent="0.25">
      <c r="A285" s="434">
        <v>265</v>
      </c>
      <c r="B285" s="10">
        <v>50</v>
      </c>
      <c r="C285" s="424" t="s">
        <v>4455</v>
      </c>
      <c r="D285" s="424" t="s">
        <v>183</v>
      </c>
      <c r="E285" s="424" t="s">
        <v>64</v>
      </c>
      <c r="F285" s="27">
        <v>90</v>
      </c>
      <c r="G285" s="402" t="str">
        <f t="shared" si="5"/>
        <v>Xuất sắc</v>
      </c>
      <c r="H285" s="422"/>
    </row>
    <row r="286" spans="1:8" s="26" customFormat="1" ht="17.100000000000001" customHeight="1" x14ac:dyDescent="0.25">
      <c r="A286" s="434">
        <v>266</v>
      </c>
      <c r="B286" s="10">
        <v>51</v>
      </c>
      <c r="C286" s="424" t="s">
        <v>4456</v>
      </c>
      <c r="D286" s="424" t="s">
        <v>4457</v>
      </c>
      <c r="E286" s="424" t="s">
        <v>135</v>
      </c>
      <c r="F286" s="27">
        <v>90</v>
      </c>
      <c r="G286" s="402" t="str">
        <f t="shared" si="5"/>
        <v>Xuất sắc</v>
      </c>
      <c r="H286" s="422"/>
    </row>
    <row r="287" spans="1:8" s="26" customFormat="1" ht="17.100000000000001" customHeight="1" x14ac:dyDescent="0.25">
      <c r="A287" s="434">
        <v>267</v>
      </c>
      <c r="B287" s="10">
        <v>52</v>
      </c>
      <c r="C287" s="424" t="s">
        <v>4458</v>
      </c>
      <c r="D287" s="424" t="s">
        <v>125</v>
      </c>
      <c r="E287" s="424" t="s">
        <v>184</v>
      </c>
      <c r="F287" s="27">
        <v>84</v>
      </c>
      <c r="G287" s="402" t="str">
        <f t="shared" si="5"/>
        <v>Tốt</v>
      </c>
      <c r="H287" s="422"/>
    </row>
    <row r="288" spans="1:8" s="26" customFormat="1" ht="17.100000000000001" customHeight="1" x14ac:dyDescent="0.25">
      <c r="A288" s="434">
        <v>268</v>
      </c>
      <c r="B288" s="10">
        <v>53</v>
      </c>
      <c r="C288" s="424" t="s">
        <v>4459</v>
      </c>
      <c r="D288" s="424" t="s">
        <v>4460</v>
      </c>
      <c r="E288" s="424" t="s">
        <v>4461</v>
      </c>
      <c r="F288" s="27">
        <v>88</v>
      </c>
      <c r="G288" s="402" t="str">
        <f t="shared" si="5"/>
        <v>Tốt</v>
      </c>
      <c r="H288" s="422"/>
    </row>
    <row r="289" spans="1:8" s="26" customFormat="1" ht="17.100000000000001" customHeight="1" x14ac:dyDescent="0.25">
      <c r="A289" s="434">
        <v>269</v>
      </c>
      <c r="B289" s="10">
        <v>54</v>
      </c>
      <c r="C289" s="424" t="s">
        <v>4462</v>
      </c>
      <c r="D289" s="424" t="s">
        <v>1795</v>
      </c>
      <c r="E289" s="424" t="s">
        <v>12</v>
      </c>
      <c r="F289" s="27">
        <v>82</v>
      </c>
      <c r="G289" s="402" t="str">
        <f t="shared" si="5"/>
        <v>Tốt</v>
      </c>
      <c r="H289" s="422"/>
    </row>
    <row r="290" spans="1:8" s="26" customFormat="1" ht="17.100000000000001" customHeight="1" x14ac:dyDescent="0.25">
      <c r="A290" s="434">
        <v>270</v>
      </c>
      <c r="B290" s="10">
        <v>55</v>
      </c>
      <c r="C290" s="427" t="s">
        <v>5562</v>
      </c>
      <c r="D290" s="427" t="s">
        <v>1569</v>
      </c>
      <c r="E290" s="427" t="s">
        <v>186</v>
      </c>
      <c r="F290" s="27">
        <v>90</v>
      </c>
      <c r="G290" s="402" t="str">
        <f t="shared" si="5"/>
        <v>Xuất sắc</v>
      </c>
      <c r="H290" s="422"/>
    </row>
    <row r="291" spans="1:8" s="26" customFormat="1" ht="17.100000000000001" customHeight="1" x14ac:dyDescent="0.25">
      <c r="A291" s="434">
        <v>271</v>
      </c>
      <c r="B291" s="10">
        <v>56</v>
      </c>
      <c r="C291" s="424" t="s">
        <v>4463</v>
      </c>
      <c r="D291" s="427" t="s">
        <v>4464</v>
      </c>
      <c r="E291" s="427" t="s">
        <v>24</v>
      </c>
      <c r="F291" s="27">
        <v>53</v>
      </c>
      <c r="G291" s="402" t="str">
        <f t="shared" si="5"/>
        <v>Trung bình</v>
      </c>
      <c r="H291" s="422" t="s">
        <v>73</v>
      </c>
    </row>
    <row r="292" spans="1:8" s="26" customFormat="1" ht="17.100000000000001" customHeight="1" x14ac:dyDescent="0.25">
      <c r="A292" s="434">
        <v>272</v>
      </c>
      <c r="B292" s="10">
        <v>57</v>
      </c>
      <c r="C292" s="424" t="s">
        <v>4465</v>
      </c>
      <c r="D292" s="424" t="s">
        <v>4466</v>
      </c>
      <c r="E292" s="424" t="s">
        <v>142</v>
      </c>
      <c r="F292" s="27">
        <v>65</v>
      </c>
      <c r="G292" s="402" t="str">
        <f t="shared" si="5"/>
        <v>Khá</v>
      </c>
      <c r="H292" s="422" t="s">
        <v>73</v>
      </c>
    </row>
    <row r="293" spans="1:8" s="26" customFormat="1" ht="17.100000000000001" customHeight="1" x14ac:dyDescent="0.25">
      <c r="A293" s="434"/>
      <c r="B293" s="10"/>
      <c r="C293" s="25" t="s">
        <v>5563</v>
      </c>
      <c r="D293" s="27"/>
      <c r="E293" s="435"/>
      <c r="F293" s="27"/>
      <c r="G293" s="27"/>
      <c r="H293" s="422"/>
    </row>
    <row r="294" spans="1:8" s="26" customFormat="1" ht="17.100000000000001" customHeight="1" x14ac:dyDescent="0.25">
      <c r="A294" s="434">
        <v>273</v>
      </c>
      <c r="B294" s="10">
        <v>1</v>
      </c>
      <c r="C294" s="437" t="s">
        <v>4467</v>
      </c>
      <c r="D294" s="438" t="s">
        <v>4468</v>
      </c>
      <c r="E294" s="438" t="s">
        <v>34</v>
      </c>
      <c r="F294" s="27">
        <v>93</v>
      </c>
      <c r="G294" s="402" t="str">
        <f t="shared" si="5"/>
        <v>Xuất sắc</v>
      </c>
      <c r="H294" s="422"/>
    </row>
    <row r="295" spans="1:8" s="26" customFormat="1" ht="17.100000000000001" customHeight="1" x14ac:dyDescent="0.25">
      <c r="A295" s="434">
        <v>274</v>
      </c>
      <c r="B295" s="10">
        <v>2</v>
      </c>
      <c r="C295" s="437" t="s">
        <v>4469</v>
      </c>
      <c r="D295" s="438" t="s">
        <v>336</v>
      </c>
      <c r="E295" s="438" t="s">
        <v>34</v>
      </c>
      <c r="F295" s="27">
        <v>91</v>
      </c>
      <c r="G295" s="402" t="str">
        <f t="shared" si="5"/>
        <v>Xuất sắc</v>
      </c>
      <c r="H295" s="422"/>
    </row>
    <row r="296" spans="1:8" s="26" customFormat="1" ht="17.100000000000001" customHeight="1" x14ac:dyDescent="0.25">
      <c r="A296" s="434">
        <v>275</v>
      </c>
      <c r="B296" s="10">
        <v>3</v>
      </c>
      <c r="C296" s="437" t="s">
        <v>4470</v>
      </c>
      <c r="D296" s="438" t="s">
        <v>177</v>
      </c>
      <c r="E296" s="438" t="s">
        <v>34</v>
      </c>
      <c r="F296" s="27">
        <v>88</v>
      </c>
      <c r="G296" s="402" t="str">
        <f t="shared" si="5"/>
        <v>Tốt</v>
      </c>
      <c r="H296" s="422"/>
    </row>
    <row r="297" spans="1:8" s="26" customFormat="1" ht="17.100000000000001" customHeight="1" x14ac:dyDescent="0.25">
      <c r="A297" s="434">
        <v>276</v>
      </c>
      <c r="B297" s="10">
        <v>4</v>
      </c>
      <c r="C297" s="437" t="s">
        <v>4471</v>
      </c>
      <c r="D297" s="438" t="s">
        <v>336</v>
      </c>
      <c r="E297" s="438" t="s">
        <v>147</v>
      </c>
      <c r="F297" s="27">
        <v>78</v>
      </c>
      <c r="G297" s="402" t="str">
        <f t="shared" si="5"/>
        <v>Khá</v>
      </c>
      <c r="H297" s="422"/>
    </row>
    <row r="298" spans="1:8" s="26" customFormat="1" ht="17.100000000000001" customHeight="1" x14ac:dyDescent="0.25">
      <c r="A298" s="434">
        <v>277</v>
      </c>
      <c r="B298" s="10">
        <v>5</v>
      </c>
      <c r="C298" s="437" t="s">
        <v>4472</v>
      </c>
      <c r="D298" s="438" t="s">
        <v>1340</v>
      </c>
      <c r="E298" s="438" t="s">
        <v>252</v>
      </c>
      <c r="F298" s="27">
        <v>0</v>
      </c>
      <c r="G298" s="402" t="str">
        <f t="shared" si="5"/>
        <v>Kém</v>
      </c>
      <c r="H298" s="422" t="s">
        <v>73</v>
      </c>
    </row>
    <row r="299" spans="1:8" s="26" customFormat="1" ht="17.100000000000001" customHeight="1" x14ac:dyDescent="0.25">
      <c r="A299" s="434">
        <v>278</v>
      </c>
      <c r="B299" s="10">
        <v>6</v>
      </c>
      <c r="C299" s="437" t="s">
        <v>4473</v>
      </c>
      <c r="D299" s="438" t="s">
        <v>4474</v>
      </c>
      <c r="E299" s="438" t="s">
        <v>468</v>
      </c>
      <c r="F299" s="27">
        <v>51</v>
      </c>
      <c r="G299" s="402" t="str">
        <f t="shared" si="5"/>
        <v>Trung bình</v>
      </c>
      <c r="H299" s="422"/>
    </row>
    <row r="300" spans="1:8" s="26" customFormat="1" ht="17.100000000000001" customHeight="1" x14ac:dyDescent="0.25">
      <c r="A300" s="434">
        <v>279</v>
      </c>
      <c r="B300" s="10">
        <v>7</v>
      </c>
      <c r="C300" s="437" t="s">
        <v>4475</v>
      </c>
      <c r="D300" s="438" t="s">
        <v>4476</v>
      </c>
      <c r="E300" s="438" t="s">
        <v>431</v>
      </c>
      <c r="F300" s="27">
        <v>81</v>
      </c>
      <c r="G300" s="402" t="str">
        <f t="shared" si="5"/>
        <v>Tốt</v>
      </c>
      <c r="H300" s="422"/>
    </row>
    <row r="301" spans="1:8" s="26" customFormat="1" ht="17.100000000000001" customHeight="1" x14ac:dyDescent="0.25">
      <c r="A301" s="434">
        <v>280</v>
      </c>
      <c r="B301" s="10">
        <v>8</v>
      </c>
      <c r="C301" s="437" t="s">
        <v>4477</v>
      </c>
      <c r="D301" s="438" t="s">
        <v>499</v>
      </c>
      <c r="E301" s="438" t="s">
        <v>4478</v>
      </c>
      <c r="F301" s="27">
        <v>76</v>
      </c>
      <c r="G301" s="402" t="str">
        <f t="shared" si="5"/>
        <v>Khá</v>
      </c>
      <c r="H301" s="422"/>
    </row>
    <row r="302" spans="1:8" s="26" customFormat="1" ht="17.100000000000001" customHeight="1" x14ac:dyDescent="0.25">
      <c r="A302" s="434">
        <v>281</v>
      </c>
      <c r="B302" s="10">
        <v>9</v>
      </c>
      <c r="C302" s="437" t="s">
        <v>4479</v>
      </c>
      <c r="D302" s="438" t="s">
        <v>4480</v>
      </c>
      <c r="E302" s="438" t="s">
        <v>39</v>
      </c>
      <c r="F302" s="27">
        <v>90</v>
      </c>
      <c r="G302" s="402" t="str">
        <f t="shared" si="5"/>
        <v>Xuất sắc</v>
      </c>
      <c r="H302" s="422"/>
    </row>
    <row r="303" spans="1:8" s="26" customFormat="1" ht="17.100000000000001" customHeight="1" x14ac:dyDescent="0.25">
      <c r="A303" s="434">
        <v>282</v>
      </c>
      <c r="B303" s="10">
        <v>10</v>
      </c>
      <c r="C303" s="437" t="s">
        <v>4481</v>
      </c>
      <c r="D303" s="438" t="s">
        <v>4482</v>
      </c>
      <c r="E303" s="438" t="s">
        <v>41</v>
      </c>
      <c r="F303" s="27">
        <v>83</v>
      </c>
      <c r="G303" s="402" t="str">
        <f t="shared" si="5"/>
        <v>Tốt</v>
      </c>
      <c r="H303" s="422"/>
    </row>
    <row r="304" spans="1:8" s="26" customFormat="1" ht="17.100000000000001" customHeight="1" x14ac:dyDescent="0.25">
      <c r="A304" s="434">
        <v>283</v>
      </c>
      <c r="B304" s="10">
        <v>11</v>
      </c>
      <c r="C304" s="437" t="s">
        <v>4483</v>
      </c>
      <c r="D304" s="438" t="s">
        <v>308</v>
      </c>
      <c r="E304" s="438" t="s">
        <v>41</v>
      </c>
      <c r="F304" s="27">
        <v>81</v>
      </c>
      <c r="G304" s="402" t="str">
        <f t="shared" si="5"/>
        <v>Tốt</v>
      </c>
      <c r="H304" s="422"/>
    </row>
    <row r="305" spans="1:8" s="26" customFormat="1" ht="17.100000000000001" customHeight="1" x14ac:dyDescent="0.25">
      <c r="A305" s="434">
        <v>284</v>
      </c>
      <c r="B305" s="10">
        <v>12</v>
      </c>
      <c r="C305" s="437" t="s">
        <v>4484</v>
      </c>
      <c r="D305" s="438" t="s">
        <v>4485</v>
      </c>
      <c r="E305" s="438" t="s">
        <v>149</v>
      </c>
      <c r="F305" s="27">
        <v>63</v>
      </c>
      <c r="G305" s="402" t="str">
        <f t="shared" si="5"/>
        <v>Trung bình</v>
      </c>
      <c r="H305" s="422"/>
    </row>
    <row r="306" spans="1:8" s="26" customFormat="1" ht="17.100000000000001" customHeight="1" x14ac:dyDescent="0.25">
      <c r="A306" s="434">
        <v>285</v>
      </c>
      <c r="B306" s="10">
        <v>13</v>
      </c>
      <c r="C306" s="437" t="s">
        <v>4486</v>
      </c>
      <c r="D306" s="438" t="s">
        <v>439</v>
      </c>
      <c r="E306" s="438" t="s">
        <v>178</v>
      </c>
      <c r="F306" s="27">
        <v>51</v>
      </c>
      <c r="G306" s="402" t="str">
        <f t="shared" si="5"/>
        <v>Trung bình</v>
      </c>
      <c r="H306" s="422" t="s">
        <v>73</v>
      </c>
    </row>
    <row r="307" spans="1:8" s="26" customFormat="1" ht="17.100000000000001" customHeight="1" x14ac:dyDescent="0.25">
      <c r="A307" s="434">
        <v>286</v>
      </c>
      <c r="B307" s="10">
        <v>14</v>
      </c>
      <c r="C307" s="437" t="s">
        <v>4487</v>
      </c>
      <c r="D307" s="438" t="s">
        <v>4218</v>
      </c>
      <c r="E307" s="438" t="s">
        <v>151</v>
      </c>
      <c r="F307" s="27">
        <v>80</v>
      </c>
      <c r="G307" s="402" t="str">
        <f t="shared" si="5"/>
        <v>Tốt</v>
      </c>
      <c r="H307" s="422"/>
    </row>
    <row r="308" spans="1:8" s="26" customFormat="1" ht="17.100000000000001" customHeight="1" x14ac:dyDescent="0.25">
      <c r="A308" s="434">
        <v>287</v>
      </c>
      <c r="B308" s="10">
        <v>15</v>
      </c>
      <c r="C308" s="437" t="s">
        <v>4488</v>
      </c>
      <c r="D308" s="438" t="s">
        <v>4489</v>
      </c>
      <c r="E308" s="438" t="s">
        <v>104</v>
      </c>
      <c r="F308" s="27">
        <v>0</v>
      </c>
      <c r="G308" s="402" t="str">
        <f t="shared" si="5"/>
        <v>Kém</v>
      </c>
      <c r="H308" s="422" t="s">
        <v>73</v>
      </c>
    </row>
    <row r="309" spans="1:8" s="26" customFormat="1" ht="17.100000000000001" customHeight="1" x14ac:dyDescent="0.25">
      <c r="A309" s="434">
        <v>288</v>
      </c>
      <c r="B309" s="10">
        <v>16</v>
      </c>
      <c r="C309" s="437" t="s">
        <v>4490</v>
      </c>
      <c r="D309" s="438" t="s">
        <v>48</v>
      </c>
      <c r="E309" s="438" t="s">
        <v>53</v>
      </c>
      <c r="F309" s="27">
        <v>78</v>
      </c>
      <c r="G309" s="402" t="str">
        <f t="shared" si="5"/>
        <v>Khá</v>
      </c>
      <c r="H309" s="422"/>
    </row>
    <row r="310" spans="1:8" s="26" customFormat="1" ht="17.100000000000001" customHeight="1" x14ac:dyDescent="0.25">
      <c r="A310" s="434">
        <v>289</v>
      </c>
      <c r="B310" s="10">
        <v>17</v>
      </c>
      <c r="C310" s="437" t="s">
        <v>4491</v>
      </c>
      <c r="D310" s="438" t="s">
        <v>3170</v>
      </c>
      <c r="E310" s="438" t="s">
        <v>53</v>
      </c>
      <c r="F310" s="27">
        <v>71</v>
      </c>
      <c r="G310" s="402" t="str">
        <f t="shared" si="5"/>
        <v>Khá</v>
      </c>
      <c r="H310" s="422"/>
    </row>
    <row r="311" spans="1:8" s="26" customFormat="1" ht="17.100000000000001" customHeight="1" x14ac:dyDescent="0.25">
      <c r="A311" s="434">
        <v>290</v>
      </c>
      <c r="B311" s="10">
        <v>18</v>
      </c>
      <c r="C311" s="437" t="s">
        <v>4492</v>
      </c>
      <c r="D311" s="438" t="s">
        <v>4493</v>
      </c>
      <c r="E311" s="438" t="s">
        <v>180</v>
      </c>
      <c r="F311" s="27">
        <v>40</v>
      </c>
      <c r="G311" s="402" t="str">
        <f t="shared" si="5"/>
        <v>Yếu</v>
      </c>
      <c r="H311" s="422" t="s">
        <v>73</v>
      </c>
    </row>
    <row r="312" spans="1:8" s="26" customFormat="1" ht="17.100000000000001" customHeight="1" x14ac:dyDescent="0.25">
      <c r="A312" s="434">
        <v>291</v>
      </c>
      <c r="B312" s="10">
        <v>19</v>
      </c>
      <c r="C312" s="437" t="s">
        <v>4494</v>
      </c>
      <c r="D312" s="438" t="s">
        <v>295</v>
      </c>
      <c r="E312" s="438" t="s">
        <v>21</v>
      </c>
      <c r="F312" s="27">
        <v>74</v>
      </c>
      <c r="G312" s="402" t="str">
        <f t="shared" si="5"/>
        <v>Khá</v>
      </c>
      <c r="H312" s="422"/>
    </row>
    <row r="313" spans="1:8" s="26" customFormat="1" ht="17.100000000000001" customHeight="1" x14ac:dyDescent="0.25">
      <c r="A313" s="434">
        <v>292</v>
      </c>
      <c r="B313" s="10">
        <v>20</v>
      </c>
      <c r="C313" s="437" t="s">
        <v>4495</v>
      </c>
      <c r="D313" s="438" t="s">
        <v>4496</v>
      </c>
      <c r="E313" s="438" t="s">
        <v>84</v>
      </c>
      <c r="F313" s="27">
        <v>35</v>
      </c>
      <c r="G313" s="402" t="str">
        <f t="shared" si="5"/>
        <v>Yếu</v>
      </c>
      <c r="H313" s="422"/>
    </row>
    <row r="314" spans="1:8" s="26" customFormat="1" ht="17.100000000000001" customHeight="1" x14ac:dyDescent="0.25">
      <c r="A314" s="434">
        <v>293</v>
      </c>
      <c r="B314" s="10">
        <v>21</v>
      </c>
      <c r="C314" s="437" t="s">
        <v>4497</v>
      </c>
      <c r="D314" s="438" t="s">
        <v>216</v>
      </c>
      <c r="E314" s="438" t="s">
        <v>266</v>
      </c>
      <c r="F314" s="27">
        <v>71</v>
      </c>
      <c r="G314" s="402" t="str">
        <f t="shared" si="5"/>
        <v>Khá</v>
      </c>
      <c r="H314" s="422"/>
    </row>
    <row r="315" spans="1:8" s="26" customFormat="1" ht="17.100000000000001" customHeight="1" x14ac:dyDescent="0.25">
      <c r="A315" s="434">
        <v>294</v>
      </c>
      <c r="B315" s="10">
        <v>22</v>
      </c>
      <c r="C315" s="437" t="s">
        <v>4498</v>
      </c>
      <c r="D315" s="438" t="s">
        <v>391</v>
      </c>
      <c r="E315" s="438" t="s">
        <v>8</v>
      </c>
      <c r="F315" s="27">
        <v>60</v>
      </c>
      <c r="G315" s="402" t="str">
        <f t="shared" si="5"/>
        <v>Trung bình</v>
      </c>
      <c r="H315" s="422" t="s">
        <v>73</v>
      </c>
    </row>
    <row r="316" spans="1:8" s="26" customFormat="1" ht="17.100000000000001" customHeight="1" x14ac:dyDescent="0.25">
      <c r="A316" s="434">
        <v>295</v>
      </c>
      <c r="B316" s="10">
        <v>23</v>
      </c>
      <c r="C316" s="437" t="s">
        <v>5564</v>
      </c>
      <c r="D316" s="438" t="s">
        <v>572</v>
      </c>
      <c r="E316" s="438" t="s">
        <v>296</v>
      </c>
      <c r="F316" s="27">
        <v>61</v>
      </c>
      <c r="G316" s="402" t="str">
        <f t="shared" si="5"/>
        <v>Trung bình</v>
      </c>
      <c r="H316" s="422" t="s">
        <v>73</v>
      </c>
    </row>
    <row r="317" spans="1:8" s="26" customFormat="1" ht="17.100000000000001" customHeight="1" x14ac:dyDescent="0.25">
      <c r="A317" s="434">
        <v>296</v>
      </c>
      <c r="B317" s="10">
        <v>24</v>
      </c>
      <c r="C317" s="437" t="s">
        <v>4499</v>
      </c>
      <c r="D317" s="438" t="s">
        <v>4500</v>
      </c>
      <c r="E317" s="438" t="s">
        <v>154</v>
      </c>
      <c r="F317" s="27">
        <v>38</v>
      </c>
      <c r="G317" s="402" t="str">
        <f t="shared" si="5"/>
        <v>Yếu</v>
      </c>
      <c r="H317" s="422" t="s">
        <v>73</v>
      </c>
    </row>
    <row r="318" spans="1:8" s="26" customFormat="1" ht="17.100000000000001" customHeight="1" x14ac:dyDescent="0.25">
      <c r="A318" s="434">
        <v>297</v>
      </c>
      <c r="B318" s="10">
        <v>25</v>
      </c>
      <c r="C318" s="439" t="s">
        <v>4501</v>
      </c>
      <c r="D318" s="440" t="s">
        <v>4502</v>
      </c>
      <c r="E318" s="440" t="s">
        <v>154</v>
      </c>
      <c r="F318" s="27">
        <v>91</v>
      </c>
      <c r="G318" s="402" t="str">
        <f t="shared" si="5"/>
        <v>Xuất sắc</v>
      </c>
      <c r="H318" s="422"/>
    </row>
    <row r="319" spans="1:8" s="26" customFormat="1" ht="17.100000000000001" customHeight="1" x14ac:dyDescent="0.25">
      <c r="A319" s="434">
        <v>298</v>
      </c>
      <c r="B319" s="10">
        <v>26</v>
      </c>
      <c r="C319" s="437" t="s">
        <v>4503</v>
      </c>
      <c r="D319" s="438" t="s">
        <v>386</v>
      </c>
      <c r="E319" s="438" t="s">
        <v>130</v>
      </c>
      <c r="F319" s="27">
        <v>76</v>
      </c>
      <c r="G319" s="402" t="str">
        <f t="shared" si="5"/>
        <v>Khá</v>
      </c>
      <c r="H319" s="422"/>
    </row>
    <row r="320" spans="1:8" s="26" customFormat="1" ht="17.100000000000001" customHeight="1" x14ac:dyDescent="0.25">
      <c r="A320" s="434">
        <v>299</v>
      </c>
      <c r="B320" s="10">
        <v>27</v>
      </c>
      <c r="C320" s="437" t="s">
        <v>4504</v>
      </c>
      <c r="D320" s="438" t="s">
        <v>4505</v>
      </c>
      <c r="E320" s="438" t="s">
        <v>201</v>
      </c>
      <c r="F320" s="27">
        <v>84</v>
      </c>
      <c r="G320" s="402" t="str">
        <f t="shared" si="5"/>
        <v>Tốt</v>
      </c>
      <c r="H320" s="422"/>
    </row>
    <row r="321" spans="1:8" s="26" customFormat="1" ht="17.100000000000001" customHeight="1" x14ac:dyDescent="0.25">
      <c r="A321" s="434">
        <v>300</v>
      </c>
      <c r="B321" s="10">
        <v>28</v>
      </c>
      <c r="C321" s="437" t="s">
        <v>5565</v>
      </c>
      <c r="D321" s="438" t="s">
        <v>486</v>
      </c>
      <c r="E321" s="438" t="s">
        <v>182</v>
      </c>
      <c r="F321" s="27">
        <v>90</v>
      </c>
      <c r="G321" s="402" t="str">
        <f t="shared" si="5"/>
        <v>Xuất sắc</v>
      </c>
      <c r="H321" s="422"/>
    </row>
    <row r="322" spans="1:8" s="26" customFormat="1" ht="17.100000000000001" customHeight="1" x14ac:dyDescent="0.25">
      <c r="A322" s="434">
        <v>301</v>
      </c>
      <c r="B322" s="10">
        <v>29</v>
      </c>
      <c r="C322" s="437" t="s">
        <v>4506</v>
      </c>
      <c r="D322" s="438" t="s">
        <v>19</v>
      </c>
      <c r="E322" s="438" t="s">
        <v>182</v>
      </c>
      <c r="F322" s="27">
        <v>77</v>
      </c>
      <c r="G322" s="402" t="str">
        <f t="shared" si="5"/>
        <v>Khá</v>
      </c>
      <c r="H322" s="422"/>
    </row>
    <row r="323" spans="1:8" s="26" customFormat="1" ht="17.100000000000001" customHeight="1" x14ac:dyDescent="0.25">
      <c r="A323" s="434">
        <v>302</v>
      </c>
      <c r="B323" s="10">
        <v>30</v>
      </c>
      <c r="C323" s="437" t="s">
        <v>4507</v>
      </c>
      <c r="D323" s="438" t="s">
        <v>348</v>
      </c>
      <c r="E323" s="438" t="s">
        <v>26</v>
      </c>
      <c r="F323" s="27">
        <v>80</v>
      </c>
      <c r="G323" s="402" t="str">
        <f t="shared" si="5"/>
        <v>Tốt</v>
      </c>
      <c r="H323" s="422"/>
    </row>
    <row r="324" spans="1:8" s="26" customFormat="1" ht="17.100000000000001" customHeight="1" x14ac:dyDescent="0.25">
      <c r="A324" s="434">
        <v>303</v>
      </c>
      <c r="B324" s="10">
        <v>31</v>
      </c>
      <c r="C324" s="437" t="s">
        <v>4508</v>
      </c>
      <c r="D324" s="438" t="s">
        <v>4500</v>
      </c>
      <c r="E324" s="438" t="s">
        <v>26</v>
      </c>
      <c r="F324" s="27">
        <v>71</v>
      </c>
      <c r="G324" s="402" t="str">
        <f t="shared" si="5"/>
        <v>Khá</v>
      </c>
      <c r="H324" s="422"/>
    </row>
    <row r="325" spans="1:8" s="26" customFormat="1" ht="17.100000000000001" customHeight="1" x14ac:dyDescent="0.25">
      <c r="A325" s="434">
        <v>304</v>
      </c>
      <c r="B325" s="10">
        <v>32</v>
      </c>
      <c r="C325" s="437" t="s">
        <v>4509</v>
      </c>
      <c r="D325" s="438" t="s">
        <v>1950</v>
      </c>
      <c r="E325" s="438" t="s">
        <v>171</v>
      </c>
      <c r="F325" s="27">
        <v>73</v>
      </c>
      <c r="G325" s="402" t="str">
        <f t="shared" si="5"/>
        <v>Khá</v>
      </c>
      <c r="H325" s="422"/>
    </row>
    <row r="326" spans="1:8" s="26" customFormat="1" ht="17.100000000000001" customHeight="1" x14ac:dyDescent="0.25">
      <c r="A326" s="434">
        <v>305</v>
      </c>
      <c r="B326" s="10">
        <v>33</v>
      </c>
      <c r="C326" s="437" t="s">
        <v>4510</v>
      </c>
      <c r="D326" s="438" t="s">
        <v>68</v>
      </c>
      <c r="E326" s="438" t="s">
        <v>269</v>
      </c>
      <c r="F326" s="27">
        <v>77</v>
      </c>
      <c r="G326" s="402" t="str">
        <f t="shared" si="5"/>
        <v>Khá</v>
      </c>
      <c r="H326" s="422"/>
    </row>
    <row r="327" spans="1:8" s="26" customFormat="1" ht="17.100000000000001" customHeight="1" x14ac:dyDescent="0.25">
      <c r="A327" s="434">
        <v>306</v>
      </c>
      <c r="B327" s="10">
        <v>34</v>
      </c>
      <c r="C327" s="437" t="s">
        <v>4511</v>
      </c>
      <c r="D327" s="438" t="s">
        <v>349</v>
      </c>
      <c r="E327" s="438" t="s">
        <v>9</v>
      </c>
      <c r="F327" s="27">
        <v>80</v>
      </c>
      <c r="G327" s="402" t="str">
        <f t="shared" si="5"/>
        <v>Tốt</v>
      </c>
      <c r="H327" s="422"/>
    </row>
    <row r="328" spans="1:8" s="26" customFormat="1" ht="17.100000000000001" customHeight="1" x14ac:dyDescent="0.25">
      <c r="A328" s="434">
        <v>307</v>
      </c>
      <c r="B328" s="10">
        <v>35</v>
      </c>
      <c r="C328" s="437" t="s">
        <v>4512</v>
      </c>
      <c r="D328" s="438" t="s">
        <v>4513</v>
      </c>
      <c r="E328" s="438" t="s">
        <v>9</v>
      </c>
      <c r="F328" s="27">
        <v>80</v>
      </c>
      <c r="G328" s="402" t="str">
        <f t="shared" si="5"/>
        <v>Tốt</v>
      </c>
      <c r="H328" s="422"/>
    </row>
    <row r="329" spans="1:8" s="26" customFormat="1" ht="17.100000000000001" customHeight="1" x14ac:dyDescent="0.25">
      <c r="A329" s="434">
        <v>308</v>
      </c>
      <c r="B329" s="10">
        <v>36</v>
      </c>
      <c r="C329" s="437" t="s">
        <v>4514</v>
      </c>
      <c r="D329" s="438" t="s">
        <v>2053</v>
      </c>
      <c r="E329" s="438" t="s">
        <v>11</v>
      </c>
      <c r="F329" s="27">
        <v>78</v>
      </c>
      <c r="G329" s="402" t="str">
        <f t="shared" si="5"/>
        <v>Khá</v>
      </c>
      <c r="H329" s="422"/>
    </row>
    <row r="330" spans="1:8" s="26" customFormat="1" ht="17.100000000000001" customHeight="1" x14ac:dyDescent="0.25">
      <c r="A330" s="434">
        <v>309</v>
      </c>
      <c r="B330" s="10">
        <v>37</v>
      </c>
      <c r="C330" s="437" t="s">
        <v>4515</v>
      </c>
      <c r="D330" s="438" t="s">
        <v>188</v>
      </c>
      <c r="E330" s="438" t="s">
        <v>11</v>
      </c>
      <c r="F330" s="27">
        <v>0</v>
      </c>
      <c r="G330" s="402" t="str">
        <f t="shared" si="5"/>
        <v>Kém</v>
      </c>
      <c r="H330" s="422" t="s">
        <v>73</v>
      </c>
    </row>
    <row r="331" spans="1:8" s="26" customFormat="1" ht="17.100000000000001" customHeight="1" x14ac:dyDescent="0.25">
      <c r="A331" s="434">
        <v>310</v>
      </c>
      <c r="B331" s="10">
        <v>38</v>
      </c>
      <c r="C331" s="437" t="s">
        <v>4516</v>
      </c>
      <c r="D331" s="438" t="s">
        <v>264</v>
      </c>
      <c r="E331" s="438" t="s">
        <v>88</v>
      </c>
      <c r="F331" s="27">
        <v>80</v>
      </c>
      <c r="G331" s="402" t="str">
        <f t="shared" si="5"/>
        <v>Tốt</v>
      </c>
      <c r="H331" s="422"/>
    </row>
    <row r="332" spans="1:8" s="26" customFormat="1" ht="17.100000000000001" customHeight="1" x14ac:dyDescent="0.25">
      <c r="A332" s="434">
        <v>311</v>
      </c>
      <c r="B332" s="10">
        <v>39</v>
      </c>
      <c r="C332" s="437" t="s">
        <v>4517</v>
      </c>
      <c r="D332" s="438" t="s">
        <v>4450</v>
      </c>
      <c r="E332" s="438" t="s">
        <v>483</v>
      </c>
      <c r="F332" s="27">
        <v>91</v>
      </c>
      <c r="G332" s="402" t="str">
        <f t="shared" si="5"/>
        <v>Xuất sắc</v>
      </c>
      <c r="H332" s="422"/>
    </row>
    <row r="333" spans="1:8" s="26" customFormat="1" ht="17.100000000000001" customHeight="1" x14ac:dyDescent="0.25">
      <c r="A333" s="434">
        <v>312</v>
      </c>
      <c r="B333" s="10">
        <v>40</v>
      </c>
      <c r="C333" s="437" t="s">
        <v>4518</v>
      </c>
      <c r="D333" s="438" t="s">
        <v>327</v>
      </c>
      <c r="E333" s="438" t="s">
        <v>64</v>
      </c>
      <c r="F333" s="27">
        <v>76</v>
      </c>
      <c r="G333" s="402" t="str">
        <f t="shared" si="5"/>
        <v>Khá</v>
      </c>
      <c r="H333" s="422"/>
    </row>
    <row r="334" spans="1:8" s="26" customFormat="1" ht="17.100000000000001" customHeight="1" x14ac:dyDescent="0.25">
      <c r="A334" s="434">
        <v>313</v>
      </c>
      <c r="B334" s="10">
        <v>41</v>
      </c>
      <c r="C334" s="437" t="s">
        <v>4519</v>
      </c>
      <c r="D334" s="438" t="s">
        <v>183</v>
      </c>
      <c r="E334" s="438" t="s">
        <v>64</v>
      </c>
      <c r="F334" s="27">
        <v>78</v>
      </c>
      <c r="G334" s="402" t="str">
        <f t="shared" si="5"/>
        <v>Khá</v>
      </c>
      <c r="H334" s="422"/>
    </row>
    <row r="335" spans="1:8" s="26" customFormat="1" ht="17.100000000000001" customHeight="1" x14ac:dyDescent="0.25">
      <c r="A335" s="434">
        <v>314</v>
      </c>
      <c r="B335" s="10">
        <v>42</v>
      </c>
      <c r="C335" s="437" t="s">
        <v>4520</v>
      </c>
      <c r="D335" s="438" t="s">
        <v>79</v>
      </c>
      <c r="E335" s="438" t="s">
        <v>66</v>
      </c>
      <c r="F335" s="27">
        <v>52</v>
      </c>
      <c r="G335" s="402" t="str">
        <f t="shared" si="5"/>
        <v>Trung bình</v>
      </c>
      <c r="H335" s="422" t="s">
        <v>5555</v>
      </c>
    </row>
    <row r="336" spans="1:8" s="26" customFormat="1" ht="17.100000000000001" customHeight="1" x14ac:dyDescent="0.25">
      <c r="A336" s="434">
        <v>315</v>
      </c>
      <c r="B336" s="10">
        <v>43</v>
      </c>
      <c r="C336" s="441" t="s">
        <v>4521</v>
      </c>
      <c r="D336" s="441" t="s">
        <v>1795</v>
      </c>
      <c r="E336" s="441" t="s">
        <v>12</v>
      </c>
      <c r="F336" s="27">
        <v>67</v>
      </c>
      <c r="G336" s="402" t="str">
        <f t="shared" si="5"/>
        <v>Khá</v>
      </c>
      <c r="H336" s="422"/>
    </row>
    <row r="337" spans="1:8" s="26" customFormat="1" ht="17.100000000000001" customHeight="1" x14ac:dyDescent="0.25">
      <c r="A337" s="434">
        <v>316</v>
      </c>
      <c r="B337" s="10">
        <v>44</v>
      </c>
      <c r="C337" s="437" t="s">
        <v>4522</v>
      </c>
      <c r="D337" s="438" t="s">
        <v>4523</v>
      </c>
      <c r="E337" s="438" t="s">
        <v>12</v>
      </c>
      <c r="F337" s="27">
        <v>71</v>
      </c>
      <c r="G337" s="402" t="str">
        <f t="shared" si="5"/>
        <v>Khá</v>
      </c>
      <c r="H337" s="422"/>
    </row>
    <row r="338" spans="1:8" s="26" customFormat="1" ht="17.100000000000001" customHeight="1" x14ac:dyDescent="0.25">
      <c r="A338" s="434">
        <v>317</v>
      </c>
      <c r="B338" s="10">
        <v>45</v>
      </c>
      <c r="C338" s="441" t="s">
        <v>4524</v>
      </c>
      <c r="D338" s="441" t="s">
        <v>1527</v>
      </c>
      <c r="E338" s="441" t="s">
        <v>1416</v>
      </c>
      <c r="F338" s="27">
        <v>66</v>
      </c>
      <c r="G338" s="402" t="str">
        <f t="shared" si="5"/>
        <v>Khá</v>
      </c>
      <c r="H338" s="422"/>
    </row>
    <row r="339" spans="1:8" s="26" customFormat="1" ht="17.100000000000001" customHeight="1" x14ac:dyDescent="0.25">
      <c r="A339" s="434">
        <v>318</v>
      </c>
      <c r="B339" s="10">
        <v>46</v>
      </c>
      <c r="C339" s="437" t="s">
        <v>4525</v>
      </c>
      <c r="D339" s="438" t="s">
        <v>82</v>
      </c>
      <c r="E339" s="438" t="s">
        <v>393</v>
      </c>
      <c r="F339" s="27">
        <v>81</v>
      </c>
      <c r="G339" s="402" t="str">
        <f t="shared" si="5"/>
        <v>Tốt</v>
      </c>
      <c r="H339" s="422"/>
    </row>
    <row r="340" spans="1:8" s="26" customFormat="1" ht="17.100000000000001" customHeight="1" x14ac:dyDescent="0.25">
      <c r="A340" s="434">
        <v>319</v>
      </c>
      <c r="B340" s="10">
        <v>47</v>
      </c>
      <c r="C340" s="437" t="s">
        <v>4526</v>
      </c>
      <c r="D340" s="438" t="s">
        <v>76</v>
      </c>
      <c r="E340" s="438" t="s">
        <v>28</v>
      </c>
      <c r="F340" s="27">
        <v>99</v>
      </c>
      <c r="G340" s="402" t="str">
        <f t="shared" si="5"/>
        <v>Xuất sắc</v>
      </c>
      <c r="H340" s="422"/>
    </row>
    <row r="341" spans="1:8" s="26" customFormat="1" ht="17.100000000000001" customHeight="1" x14ac:dyDescent="0.25">
      <c r="A341" s="434">
        <v>320</v>
      </c>
      <c r="B341" s="10">
        <v>48</v>
      </c>
      <c r="C341" s="437" t="s">
        <v>4527</v>
      </c>
      <c r="D341" s="438" t="s">
        <v>2014</v>
      </c>
      <c r="E341" s="438" t="s">
        <v>206</v>
      </c>
      <c r="F341" s="27">
        <v>85</v>
      </c>
      <c r="G341" s="402" t="str">
        <f t="shared" ref="G341:G404" si="6">IF(F341&gt;=90,"Xuất sắc",IF(F341&gt;=80,"Tốt",IF(F341&gt;=65,"Khá",IF(F341&gt;=50,"Trung bình",IF(F341&gt;=35,"Yếu","Kém")))))</f>
        <v>Tốt</v>
      </c>
      <c r="H341" s="422"/>
    </row>
    <row r="342" spans="1:8" s="26" customFormat="1" ht="17.100000000000001" customHeight="1" x14ac:dyDescent="0.25">
      <c r="A342" s="434">
        <v>321</v>
      </c>
      <c r="B342" s="10">
        <v>49</v>
      </c>
      <c r="C342" s="437" t="s">
        <v>4528</v>
      </c>
      <c r="D342" s="438" t="s">
        <v>3341</v>
      </c>
      <c r="E342" s="438" t="s">
        <v>193</v>
      </c>
      <c r="F342" s="27">
        <v>89</v>
      </c>
      <c r="G342" s="402" t="str">
        <f t="shared" si="6"/>
        <v>Tốt</v>
      </c>
      <c r="H342" s="422"/>
    </row>
    <row r="343" spans="1:8" s="26" customFormat="1" ht="17.100000000000001" customHeight="1" x14ac:dyDescent="0.25">
      <c r="A343" s="434"/>
      <c r="B343" s="10"/>
      <c r="C343" s="25" t="s">
        <v>5566</v>
      </c>
      <c r="D343" s="27"/>
      <c r="E343" s="435"/>
      <c r="F343" s="27"/>
      <c r="G343" s="27"/>
      <c r="H343" s="422"/>
    </row>
    <row r="344" spans="1:8" s="26" customFormat="1" ht="17.100000000000001" customHeight="1" x14ac:dyDescent="0.25">
      <c r="A344" s="434">
        <v>322</v>
      </c>
      <c r="B344" s="10">
        <v>1</v>
      </c>
      <c r="C344" s="424" t="s">
        <v>4529</v>
      </c>
      <c r="D344" s="424" t="s">
        <v>549</v>
      </c>
      <c r="E344" s="424" t="s">
        <v>71</v>
      </c>
      <c r="F344" s="27">
        <v>81</v>
      </c>
      <c r="G344" s="402" t="str">
        <f t="shared" si="6"/>
        <v>Tốt</v>
      </c>
      <c r="H344" s="422"/>
    </row>
    <row r="345" spans="1:8" s="26" customFormat="1" ht="17.100000000000001" customHeight="1" x14ac:dyDescent="0.25">
      <c r="A345" s="434">
        <v>323</v>
      </c>
      <c r="B345" s="10">
        <v>2</v>
      </c>
      <c r="C345" s="424" t="s">
        <v>4530</v>
      </c>
      <c r="D345" s="424" t="s">
        <v>1884</v>
      </c>
      <c r="E345" s="424" t="s">
        <v>34</v>
      </c>
      <c r="F345" s="27">
        <v>80</v>
      </c>
      <c r="G345" s="402" t="str">
        <f t="shared" si="6"/>
        <v>Tốt</v>
      </c>
      <c r="H345" s="422"/>
    </row>
    <row r="346" spans="1:8" s="26" customFormat="1" ht="17.100000000000001" customHeight="1" x14ac:dyDescent="0.25">
      <c r="A346" s="434">
        <v>324</v>
      </c>
      <c r="B346" s="10">
        <v>3</v>
      </c>
      <c r="C346" s="424" t="s">
        <v>4531</v>
      </c>
      <c r="D346" s="424" t="s">
        <v>1574</v>
      </c>
      <c r="E346" s="424" t="s">
        <v>34</v>
      </c>
      <c r="F346" s="27">
        <v>70</v>
      </c>
      <c r="G346" s="402" t="str">
        <f t="shared" si="6"/>
        <v>Khá</v>
      </c>
      <c r="H346" s="422"/>
    </row>
    <row r="347" spans="1:8" s="26" customFormat="1" ht="17.100000000000001" customHeight="1" x14ac:dyDescent="0.25">
      <c r="A347" s="434">
        <v>325</v>
      </c>
      <c r="B347" s="10">
        <v>4</v>
      </c>
      <c r="C347" s="424" t="s">
        <v>4532</v>
      </c>
      <c r="D347" s="424" t="s">
        <v>2215</v>
      </c>
      <c r="E347" s="424" t="s">
        <v>34</v>
      </c>
      <c r="F347" s="27">
        <v>30</v>
      </c>
      <c r="G347" s="402" t="str">
        <f t="shared" si="6"/>
        <v>Kém</v>
      </c>
      <c r="H347" s="422" t="s">
        <v>73</v>
      </c>
    </row>
    <row r="348" spans="1:8" s="26" customFormat="1" ht="17.100000000000001" customHeight="1" x14ac:dyDescent="0.25">
      <c r="A348" s="434">
        <v>326</v>
      </c>
      <c r="B348" s="10">
        <v>5</v>
      </c>
      <c r="C348" s="424" t="s">
        <v>4533</v>
      </c>
      <c r="D348" s="424" t="s">
        <v>83</v>
      </c>
      <c r="E348" s="424" t="s">
        <v>147</v>
      </c>
      <c r="F348" s="27">
        <v>78</v>
      </c>
      <c r="G348" s="402" t="str">
        <f t="shared" si="6"/>
        <v>Khá</v>
      </c>
      <c r="H348" s="422"/>
    </row>
    <row r="349" spans="1:8" s="26" customFormat="1" ht="17.100000000000001" customHeight="1" x14ac:dyDescent="0.25">
      <c r="A349" s="434">
        <v>327</v>
      </c>
      <c r="B349" s="10">
        <v>6</v>
      </c>
      <c r="C349" s="428" t="s">
        <v>4534</v>
      </c>
      <c r="D349" s="428" t="s">
        <v>4535</v>
      </c>
      <c r="E349" s="428" t="s">
        <v>289</v>
      </c>
      <c r="F349" s="27">
        <v>62</v>
      </c>
      <c r="G349" s="402" t="str">
        <f t="shared" si="6"/>
        <v>Trung bình</v>
      </c>
      <c r="H349" s="422"/>
    </row>
    <row r="350" spans="1:8" s="26" customFormat="1" ht="17.100000000000001" customHeight="1" x14ac:dyDescent="0.25">
      <c r="A350" s="434">
        <v>328</v>
      </c>
      <c r="B350" s="10">
        <v>7</v>
      </c>
      <c r="C350" s="424" t="s">
        <v>4536</v>
      </c>
      <c r="D350" s="424" t="s">
        <v>2051</v>
      </c>
      <c r="E350" s="424" t="s">
        <v>195</v>
      </c>
      <c r="F350" s="27">
        <v>72</v>
      </c>
      <c r="G350" s="402" t="str">
        <f t="shared" si="6"/>
        <v>Khá</v>
      </c>
      <c r="H350" s="422"/>
    </row>
    <row r="351" spans="1:8" s="26" customFormat="1" ht="17.100000000000001" customHeight="1" x14ac:dyDescent="0.25">
      <c r="A351" s="434">
        <v>329</v>
      </c>
      <c r="B351" s="10">
        <v>8</v>
      </c>
      <c r="C351" s="424" t="s">
        <v>4537</v>
      </c>
      <c r="D351" s="424" t="s">
        <v>3273</v>
      </c>
      <c r="E351" s="424" t="s">
        <v>487</v>
      </c>
      <c r="F351" s="27">
        <v>80</v>
      </c>
      <c r="G351" s="402" t="str">
        <f t="shared" si="6"/>
        <v>Tốt</v>
      </c>
      <c r="H351" s="422"/>
    </row>
    <row r="352" spans="1:8" s="26" customFormat="1" ht="17.100000000000001" customHeight="1" x14ac:dyDescent="0.25">
      <c r="A352" s="434">
        <v>330</v>
      </c>
      <c r="B352" s="10">
        <v>9</v>
      </c>
      <c r="C352" s="424" t="s">
        <v>4538</v>
      </c>
      <c r="D352" s="424" t="s">
        <v>60</v>
      </c>
      <c r="E352" s="424" t="s">
        <v>119</v>
      </c>
      <c r="F352" s="27">
        <v>80</v>
      </c>
      <c r="G352" s="402" t="str">
        <f t="shared" si="6"/>
        <v>Tốt</v>
      </c>
      <c r="H352" s="422"/>
    </row>
    <row r="353" spans="1:8" s="26" customFormat="1" ht="17.100000000000001" customHeight="1" x14ac:dyDescent="0.25">
      <c r="A353" s="434">
        <v>331</v>
      </c>
      <c r="B353" s="10">
        <v>10</v>
      </c>
      <c r="C353" s="424" t="s">
        <v>4539</v>
      </c>
      <c r="D353" s="424" t="s">
        <v>4540</v>
      </c>
      <c r="E353" s="424" t="s">
        <v>431</v>
      </c>
      <c r="F353" s="27">
        <v>90</v>
      </c>
      <c r="G353" s="402" t="str">
        <f t="shared" si="6"/>
        <v>Xuất sắc</v>
      </c>
      <c r="H353" s="422"/>
    </row>
    <row r="354" spans="1:8" s="26" customFormat="1" ht="17.100000000000001" customHeight="1" x14ac:dyDescent="0.25">
      <c r="A354" s="434">
        <v>332</v>
      </c>
      <c r="B354" s="10">
        <v>11</v>
      </c>
      <c r="C354" s="424" t="s">
        <v>4541</v>
      </c>
      <c r="D354" s="424" t="s">
        <v>3380</v>
      </c>
      <c r="E354" s="424" t="s">
        <v>278</v>
      </c>
      <c r="F354" s="27">
        <v>82</v>
      </c>
      <c r="G354" s="402" t="str">
        <f t="shared" si="6"/>
        <v>Tốt</v>
      </c>
      <c r="H354" s="422"/>
    </row>
    <row r="355" spans="1:8" s="26" customFormat="1" ht="17.100000000000001" customHeight="1" x14ac:dyDescent="0.25">
      <c r="A355" s="434">
        <v>333</v>
      </c>
      <c r="B355" s="10">
        <v>12</v>
      </c>
      <c r="C355" s="424" t="s">
        <v>4542</v>
      </c>
      <c r="D355" s="424" t="s">
        <v>113</v>
      </c>
      <c r="E355" s="424" t="s">
        <v>217</v>
      </c>
      <c r="F355" s="27">
        <v>88</v>
      </c>
      <c r="G355" s="402" t="str">
        <f t="shared" si="6"/>
        <v>Tốt</v>
      </c>
      <c r="H355" s="422"/>
    </row>
    <row r="356" spans="1:8" s="26" customFormat="1" ht="17.100000000000001" customHeight="1" x14ac:dyDescent="0.25">
      <c r="A356" s="434">
        <v>334</v>
      </c>
      <c r="B356" s="10">
        <v>13</v>
      </c>
      <c r="C356" s="424" t="s">
        <v>4543</v>
      </c>
      <c r="D356" s="424" t="s">
        <v>46</v>
      </c>
      <c r="E356" s="424" t="s">
        <v>4544</v>
      </c>
      <c r="F356" s="27">
        <v>97</v>
      </c>
      <c r="G356" s="402" t="str">
        <f t="shared" si="6"/>
        <v>Xuất sắc</v>
      </c>
      <c r="H356" s="422"/>
    </row>
    <row r="357" spans="1:8" s="26" customFormat="1" ht="17.100000000000001" customHeight="1" x14ac:dyDescent="0.25">
      <c r="A357" s="434">
        <v>335</v>
      </c>
      <c r="B357" s="10">
        <v>14</v>
      </c>
      <c r="C357" s="424" t="s">
        <v>4545</v>
      </c>
      <c r="D357" s="424" t="s">
        <v>4546</v>
      </c>
      <c r="E357" s="424" t="s">
        <v>370</v>
      </c>
      <c r="F357" s="27">
        <v>78</v>
      </c>
      <c r="G357" s="402" t="str">
        <f t="shared" si="6"/>
        <v>Khá</v>
      </c>
      <c r="H357" s="422"/>
    </row>
    <row r="358" spans="1:8" s="26" customFormat="1" ht="17.100000000000001" customHeight="1" x14ac:dyDescent="0.25">
      <c r="A358" s="434">
        <v>336</v>
      </c>
      <c r="B358" s="10">
        <v>15</v>
      </c>
      <c r="C358" s="424" t="s">
        <v>4547</v>
      </c>
      <c r="D358" s="424" t="s">
        <v>2004</v>
      </c>
      <c r="E358" s="424" t="s">
        <v>370</v>
      </c>
      <c r="F358" s="27">
        <v>79</v>
      </c>
      <c r="G358" s="402" t="str">
        <f t="shared" si="6"/>
        <v>Khá</v>
      </c>
      <c r="H358" s="422"/>
    </row>
    <row r="359" spans="1:8" s="26" customFormat="1" ht="17.100000000000001" customHeight="1" x14ac:dyDescent="0.25">
      <c r="A359" s="434">
        <v>337</v>
      </c>
      <c r="B359" s="10">
        <v>16</v>
      </c>
      <c r="C359" s="424" t="s">
        <v>4548</v>
      </c>
      <c r="D359" s="424" t="s">
        <v>351</v>
      </c>
      <c r="E359" s="424" t="s">
        <v>14</v>
      </c>
      <c r="F359" s="27">
        <v>88</v>
      </c>
      <c r="G359" s="402" t="str">
        <f t="shared" si="6"/>
        <v>Tốt</v>
      </c>
      <c r="H359" s="422"/>
    </row>
    <row r="360" spans="1:8" s="26" customFormat="1" ht="17.100000000000001" customHeight="1" x14ac:dyDescent="0.25">
      <c r="A360" s="434">
        <v>338</v>
      </c>
      <c r="B360" s="10">
        <v>17</v>
      </c>
      <c r="C360" s="424" t="s">
        <v>4549</v>
      </c>
      <c r="D360" s="424" t="s">
        <v>223</v>
      </c>
      <c r="E360" s="424" t="s">
        <v>4550</v>
      </c>
      <c r="F360" s="27">
        <v>70</v>
      </c>
      <c r="G360" s="402" t="str">
        <f t="shared" si="6"/>
        <v>Khá</v>
      </c>
      <c r="H360" s="422"/>
    </row>
    <row r="361" spans="1:8" s="26" customFormat="1" ht="17.100000000000001" customHeight="1" x14ac:dyDescent="0.25">
      <c r="A361" s="434">
        <v>339</v>
      </c>
      <c r="B361" s="10">
        <v>18</v>
      </c>
      <c r="C361" s="424" t="s">
        <v>4551</v>
      </c>
      <c r="D361" s="424" t="s">
        <v>4552</v>
      </c>
      <c r="E361" s="424" t="s">
        <v>151</v>
      </c>
      <c r="F361" s="27">
        <v>82</v>
      </c>
      <c r="G361" s="402" t="str">
        <f t="shared" si="6"/>
        <v>Tốt</v>
      </c>
      <c r="H361" s="422"/>
    </row>
    <row r="362" spans="1:8" s="26" customFormat="1" ht="17.100000000000001" customHeight="1" x14ac:dyDescent="0.25">
      <c r="A362" s="434">
        <v>340</v>
      </c>
      <c r="B362" s="10">
        <v>19</v>
      </c>
      <c r="C362" s="424" t="s">
        <v>4553</v>
      </c>
      <c r="D362" s="424" t="s">
        <v>274</v>
      </c>
      <c r="E362" s="424" t="s">
        <v>43</v>
      </c>
      <c r="F362" s="27">
        <v>88</v>
      </c>
      <c r="G362" s="402" t="str">
        <f t="shared" si="6"/>
        <v>Tốt</v>
      </c>
      <c r="H362" s="422"/>
    </row>
    <row r="363" spans="1:8" s="26" customFormat="1" ht="17.100000000000001" customHeight="1" x14ac:dyDescent="0.25">
      <c r="A363" s="434">
        <v>341</v>
      </c>
      <c r="B363" s="10">
        <v>20</v>
      </c>
      <c r="C363" s="424" t="s">
        <v>4554</v>
      </c>
      <c r="D363" s="424" t="s">
        <v>4555</v>
      </c>
      <c r="E363" s="424" t="s">
        <v>45</v>
      </c>
      <c r="F363" s="27">
        <v>95</v>
      </c>
      <c r="G363" s="402" t="str">
        <f t="shared" si="6"/>
        <v>Xuất sắc</v>
      </c>
      <c r="H363" s="422"/>
    </row>
    <row r="364" spans="1:8" s="26" customFormat="1" ht="17.100000000000001" customHeight="1" x14ac:dyDescent="0.25">
      <c r="A364" s="434">
        <v>342</v>
      </c>
      <c r="B364" s="10">
        <v>21</v>
      </c>
      <c r="C364" s="424" t="s">
        <v>4556</v>
      </c>
      <c r="D364" s="424" t="s">
        <v>4557</v>
      </c>
      <c r="E364" s="424" t="s">
        <v>104</v>
      </c>
      <c r="F364" s="27">
        <v>67</v>
      </c>
      <c r="G364" s="402" t="str">
        <f t="shared" si="6"/>
        <v>Khá</v>
      </c>
      <c r="H364" s="422"/>
    </row>
    <row r="365" spans="1:8" s="26" customFormat="1" ht="17.100000000000001" customHeight="1" x14ac:dyDescent="0.25">
      <c r="A365" s="434">
        <v>343</v>
      </c>
      <c r="B365" s="10">
        <v>22</v>
      </c>
      <c r="C365" s="424" t="s">
        <v>4558</v>
      </c>
      <c r="D365" s="424" t="s">
        <v>268</v>
      </c>
      <c r="E365" s="424" t="s">
        <v>104</v>
      </c>
      <c r="F365" s="27">
        <v>68</v>
      </c>
      <c r="G365" s="402" t="str">
        <f t="shared" si="6"/>
        <v>Khá</v>
      </c>
      <c r="H365" s="422"/>
    </row>
    <row r="366" spans="1:8" s="26" customFormat="1" ht="17.100000000000001" customHeight="1" x14ac:dyDescent="0.25">
      <c r="A366" s="434">
        <v>344</v>
      </c>
      <c r="B366" s="10">
        <v>23</v>
      </c>
      <c r="C366" s="424" t="s">
        <v>4559</v>
      </c>
      <c r="D366" s="424" t="s">
        <v>46</v>
      </c>
      <c r="E366" s="424" t="s">
        <v>15</v>
      </c>
      <c r="F366" s="27">
        <v>98</v>
      </c>
      <c r="G366" s="402" t="str">
        <f t="shared" si="6"/>
        <v>Xuất sắc</v>
      </c>
      <c r="H366" s="422"/>
    </row>
    <row r="367" spans="1:8" s="26" customFormat="1" ht="17.100000000000001" customHeight="1" x14ac:dyDescent="0.25">
      <c r="A367" s="434">
        <v>345</v>
      </c>
      <c r="B367" s="10">
        <v>24</v>
      </c>
      <c r="C367" s="424" t="s">
        <v>4560</v>
      </c>
      <c r="D367" s="424" t="s">
        <v>401</v>
      </c>
      <c r="E367" s="424" t="s">
        <v>15</v>
      </c>
      <c r="F367" s="27">
        <v>86</v>
      </c>
      <c r="G367" s="402" t="str">
        <f t="shared" si="6"/>
        <v>Tốt</v>
      </c>
      <c r="H367" s="422"/>
    </row>
    <row r="368" spans="1:8" s="26" customFormat="1" ht="17.100000000000001" customHeight="1" x14ac:dyDescent="0.25">
      <c r="A368" s="434">
        <v>346</v>
      </c>
      <c r="B368" s="10">
        <v>25</v>
      </c>
      <c r="C368" s="424" t="s">
        <v>4561</v>
      </c>
      <c r="D368" s="424" t="s">
        <v>3755</v>
      </c>
      <c r="E368" s="424" t="s">
        <v>15</v>
      </c>
      <c r="F368" s="27">
        <v>90</v>
      </c>
      <c r="G368" s="402" t="str">
        <f t="shared" si="6"/>
        <v>Xuất sắc</v>
      </c>
      <c r="H368" s="422"/>
    </row>
    <row r="369" spans="1:8" s="26" customFormat="1" ht="17.100000000000001" customHeight="1" x14ac:dyDescent="0.25">
      <c r="A369" s="434">
        <v>347</v>
      </c>
      <c r="B369" s="10">
        <v>26</v>
      </c>
      <c r="C369" s="424" t="s">
        <v>4562</v>
      </c>
      <c r="D369" s="424" t="s">
        <v>1159</v>
      </c>
      <c r="E369" s="424" t="s">
        <v>21</v>
      </c>
      <c r="F369" s="27">
        <v>91</v>
      </c>
      <c r="G369" s="402" t="str">
        <f t="shared" si="6"/>
        <v>Xuất sắc</v>
      </c>
      <c r="H369" s="422"/>
    </row>
    <row r="370" spans="1:8" s="26" customFormat="1" ht="17.100000000000001" customHeight="1" x14ac:dyDescent="0.25">
      <c r="A370" s="434">
        <v>348</v>
      </c>
      <c r="B370" s="10">
        <v>27</v>
      </c>
      <c r="C370" s="424" t="s">
        <v>4563</v>
      </c>
      <c r="D370" s="424" t="s">
        <v>1224</v>
      </c>
      <c r="E370" s="424" t="s">
        <v>56</v>
      </c>
      <c r="F370" s="27">
        <v>91</v>
      </c>
      <c r="G370" s="402" t="str">
        <f t="shared" si="6"/>
        <v>Xuất sắc</v>
      </c>
      <c r="H370" s="422"/>
    </row>
    <row r="371" spans="1:8" s="26" customFormat="1" ht="17.100000000000001" customHeight="1" x14ac:dyDescent="0.25">
      <c r="A371" s="434">
        <v>349</v>
      </c>
      <c r="B371" s="10">
        <v>28</v>
      </c>
      <c r="C371" s="424" t="s">
        <v>4564</v>
      </c>
      <c r="D371" s="424" t="s">
        <v>4565</v>
      </c>
      <c r="E371" s="424" t="s">
        <v>109</v>
      </c>
      <c r="F371" s="27">
        <v>87</v>
      </c>
      <c r="G371" s="402" t="str">
        <f t="shared" si="6"/>
        <v>Tốt</v>
      </c>
      <c r="H371" s="422"/>
    </row>
    <row r="372" spans="1:8" s="26" customFormat="1" ht="17.100000000000001" customHeight="1" x14ac:dyDescent="0.25">
      <c r="A372" s="434">
        <v>350</v>
      </c>
      <c r="B372" s="10">
        <v>29</v>
      </c>
      <c r="C372" s="424" t="s">
        <v>4566</v>
      </c>
      <c r="D372" s="424" t="s">
        <v>4567</v>
      </c>
      <c r="E372" s="424" t="s">
        <v>109</v>
      </c>
      <c r="F372" s="27">
        <v>92</v>
      </c>
      <c r="G372" s="402" t="str">
        <f t="shared" si="6"/>
        <v>Xuất sắc</v>
      </c>
      <c r="H372" s="422"/>
    </row>
    <row r="373" spans="1:8" s="26" customFormat="1" ht="17.100000000000001" customHeight="1" x14ac:dyDescent="0.25">
      <c r="A373" s="434">
        <v>351</v>
      </c>
      <c r="B373" s="10">
        <v>30</v>
      </c>
      <c r="C373" s="424" t="s">
        <v>4568</v>
      </c>
      <c r="D373" s="424" t="s">
        <v>4569</v>
      </c>
      <c r="E373" s="424" t="s">
        <v>280</v>
      </c>
      <c r="F373" s="27">
        <v>86</v>
      </c>
      <c r="G373" s="402" t="str">
        <f t="shared" si="6"/>
        <v>Tốt</v>
      </c>
      <c r="H373" s="422"/>
    </row>
    <row r="374" spans="1:8" s="26" customFormat="1" ht="17.100000000000001" customHeight="1" x14ac:dyDescent="0.25">
      <c r="A374" s="434">
        <v>352</v>
      </c>
      <c r="B374" s="10">
        <v>31</v>
      </c>
      <c r="C374" s="424" t="s">
        <v>4570</v>
      </c>
      <c r="D374" s="424" t="s">
        <v>18</v>
      </c>
      <c r="E374" s="424" t="s">
        <v>25</v>
      </c>
      <c r="F374" s="27">
        <v>86</v>
      </c>
      <c r="G374" s="402" t="str">
        <f t="shared" si="6"/>
        <v>Tốt</v>
      </c>
      <c r="H374" s="422"/>
    </row>
    <row r="375" spans="1:8" s="26" customFormat="1" ht="17.100000000000001" customHeight="1" x14ac:dyDescent="0.25">
      <c r="A375" s="434">
        <v>353</v>
      </c>
      <c r="B375" s="10">
        <v>32</v>
      </c>
      <c r="C375" s="424" t="s">
        <v>4571</v>
      </c>
      <c r="D375" s="424" t="s">
        <v>4572</v>
      </c>
      <c r="E375" s="424" t="s">
        <v>86</v>
      </c>
      <c r="F375" s="27">
        <v>90</v>
      </c>
      <c r="G375" s="402" t="str">
        <f t="shared" si="6"/>
        <v>Xuất sắc</v>
      </c>
      <c r="H375" s="422"/>
    </row>
    <row r="376" spans="1:8" s="26" customFormat="1" ht="17.100000000000001" customHeight="1" x14ac:dyDescent="0.25">
      <c r="A376" s="434">
        <v>354</v>
      </c>
      <c r="B376" s="10">
        <v>33</v>
      </c>
      <c r="C376" s="424" t="s">
        <v>4573</v>
      </c>
      <c r="D376" s="424" t="s">
        <v>4057</v>
      </c>
      <c r="E376" s="424" t="s">
        <v>86</v>
      </c>
      <c r="F376" s="27">
        <v>74</v>
      </c>
      <c r="G376" s="402" t="str">
        <f t="shared" si="6"/>
        <v>Khá</v>
      </c>
      <c r="H376" s="422"/>
    </row>
    <row r="377" spans="1:8" s="26" customFormat="1" ht="17.100000000000001" customHeight="1" x14ac:dyDescent="0.25">
      <c r="A377" s="434">
        <v>355</v>
      </c>
      <c r="B377" s="10">
        <v>34</v>
      </c>
      <c r="C377" s="424" t="s">
        <v>4574</v>
      </c>
      <c r="D377" s="424" t="s">
        <v>4575</v>
      </c>
      <c r="E377" s="424" t="s">
        <v>130</v>
      </c>
      <c r="F377" s="27">
        <v>50</v>
      </c>
      <c r="G377" s="402" t="str">
        <f t="shared" si="6"/>
        <v>Trung bình</v>
      </c>
      <c r="H377" s="422"/>
    </row>
    <row r="378" spans="1:8" s="26" customFormat="1" ht="17.100000000000001" customHeight="1" x14ac:dyDescent="0.25">
      <c r="A378" s="434">
        <v>356</v>
      </c>
      <c r="B378" s="10">
        <v>35</v>
      </c>
      <c r="C378" s="424" t="s">
        <v>4576</v>
      </c>
      <c r="D378" s="424" t="s">
        <v>4577</v>
      </c>
      <c r="E378" s="424" t="s">
        <v>22</v>
      </c>
      <c r="F378" s="27">
        <v>88</v>
      </c>
      <c r="G378" s="402" t="str">
        <f t="shared" si="6"/>
        <v>Tốt</v>
      </c>
      <c r="H378" s="422"/>
    </row>
    <row r="379" spans="1:8" s="26" customFormat="1" ht="17.100000000000001" customHeight="1" x14ac:dyDescent="0.25">
      <c r="A379" s="434">
        <v>357</v>
      </c>
      <c r="B379" s="10">
        <v>36</v>
      </c>
      <c r="C379" s="424" t="s">
        <v>4578</v>
      </c>
      <c r="D379" s="424" t="s">
        <v>467</v>
      </c>
      <c r="E379" s="424" t="s">
        <v>341</v>
      </c>
      <c r="F379" s="27">
        <v>93</v>
      </c>
      <c r="G379" s="402" t="str">
        <f t="shared" si="6"/>
        <v>Xuất sắc</v>
      </c>
      <c r="H379" s="422"/>
    </row>
    <row r="380" spans="1:8" s="26" customFormat="1" ht="17.100000000000001" customHeight="1" x14ac:dyDescent="0.25">
      <c r="A380" s="434">
        <v>358</v>
      </c>
      <c r="B380" s="10">
        <v>37</v>
      </c>
      <c r="C380" s="424" t="s">
        <v>4579</v>
      </c>
      <c r="D380" s="424" t="s">
        <v>824</v>
      </c>
      <c r="E380" s="424" t="s">
        <v>26</v>
      </c>
      <c r="F380" s="27">
        <v>98</v>
      </c>
      <c r="G380" s="402" t="str">
        <f t="shared" si="6"/>
        <v>Xuất sắc</v>
      </c>
      <c r="H380" s="422"/>
    </row>
    <row r="381" spans="1:8" s="26" customFormat="1" ht="17.100000000000001" customHeight="1" x14ac:dyDescent="0.25">
      <c r="A381" s="434">
        <v>359</v>
      </c>
      <c r="B381" s="10">
        <v>38</v>
      </c>
      <c r="C381" s="424" t="s">
        <v>4580</v>
      </c>
      <c r="D381" s="424" t="s">
        <v>89</v>
      </c>
      <c r="E381" s="424" t="s">
        <v>26</v>
      </c>
      <c r="F381" s="27">
        <v>85</v>
      </c>
      <c r="G381" s="402" t="str">
        <f t="shared" si="6"/>
        <v>Tốt</v>
      </c>
      <c r="H381" s="422"/>
    </row>
    <row r="382" spans="1:8" s="26" customFormat="1" ht="17.100000000000001" customHeight="1" x14ac:dyDescent="0.25">
      <c r="A382" s="434">
        <v>360</v>
      </c>
      <c r="B382" s="10">
        <v>39</v>
      </c>
      <c r="C382" s="424" t="s">
        <v>4581</v>
      </c>
      <c r="D382" s="424" t="s">
        <v>4582</v>
      </c>
      <c r="E382" s="424" t="s">
        <v>171</v>
      </c>
      <c r="F382" s="27">
        <v>93</v>
      </c>
      <c r="G382" s="402" t="str">
        <f t="shared" si="6"/>
        <v>Xuất sắc</v>
      </c>
      <c r="H382" s="422"/>
    </row>
    <row r="383" spans="1:8" s="26" customFormat="1" ht="17.100000000000001" customHeight="1" x14ac:dyDescent="0.25">
      <c r="A383" s="434">
        <v>361</v>
      </c>
      <c r="B383" s="10">
        <v>40</v>
      </c>
      <c r="C383" s="424" t="s">
        <v>4583</v>
      </c>
      <c r="D383" s="424" t="s">
        <v>4584</v>
      </c>
      <c r="E383" s="424" t="s">
        <v>3740</v>
      </c>
      <c r="F383" s="27">
        <v>93</v>
      </c>
      <c r="G383" s="402" t="str">
        <f t="shared" si="6"/>
        <v>Xuất sắc</v>
      </c>
      <c r="H383" s="422"/>
    </row>
    <row r="384" spans="1:8" s="26" customFormat="1" ht="17.100000000000001" customHeight="1" x14ac:dyDescent="0.25">
      <c r="A384" s="434">
        <v>362</v>
      </c>
      <c r="B384" s="10">
        <v>41</v>
      </c>
      <c r="C384" s="424" t="s">
        <v>4585</v>
      </c>
      <c r="D384" s="424" t="s">
        <v>4586</v>
      </c>
      <c r="E384" s="424" t="s">
        <v>212</v>
      </c>
      <c r="F384" s="27">
        <v>90</v>
      </c>
      <c r="G384" s="402" t="str">
        <f t="shared" si="6"/>
        <v>Xuất sắc</v>
      </c>
      <c r="H384" s="422"/>
    </row>
    <row r="385" spans="1:8" s="26" customFormat="1" ht="17.100000000000001" customHeight="1" x14ac:dyDescent="0.25">
      <c r="A385" s="434">
        <v>363</v>
      </c>
      <c r="B385" s="10">
        <v>42</v>
      </c>
      <c r="C385" s="424" t="s">
        <v>4587</v>
      </c>
      <c r="D385" s="424" t="s">
        <v>312</v>
      </c>
      <c r="E385" s="424" t="s">
        <v>9</v>
      </c>
      <c r="F385" s="27">
        <v>88</v>
      </c>
      <c r="G385" s="402" t="str">
        <f t="shared" si="6"/>
        <v>Tốt</v>
      </c>
      <c r="H385" s="422"/>
    </row>
    <row r="386" spans="1:8" s="26" customFormat="1" ht="17.100000000000001" customHeight="1" x14ac:dyDescent="0.25">
      <c r="A386" s="434">
        <v>364</v>
      </c>
      <c r="B386" s="10">
        <v>43</v>
      </c>
      <c r="C386" s="424" t="s">
        <v>4588</v>
      </c>
      <c r="D386" s="424" t="s">
        <v>18</v>
      </c>
      <c r="E386" s="424" t="s">
        <v>271</v>
      </c>
      <c r="F386" s="27">
        <v>82</v>
      </c>
      <c r="G386" s="402" t="str">
        <f t="shared" si="6"/>
        <v>Tốt</v>
      </c>
      <c r="H386" s="422"/>
    </row>
    <row r="387" spans="1:8" s="26" customFormat="1" ht="17.100000000000001" customHeight="1" x14ac:dyDescent="0.25">
      <c r="A387" s="434">
        <v>365</v>
      </c>
      <c r="B387" s="10">
        <v>44</v>
      </c>
      <c r="C387" s="424" t="s">
        <v>4589</v>
      </c>
      <c r="D387" s="424" t="s">
        <v>4590</v>
      </c>
      <c r="E387" s="424" t="s">
        <v>483</v>
      </c>
      <c r="F387" s="27">
        <v>30</v>
      </c>
      <c r="G387" s="402" t="str">
        <f t="shared" si="6"/>
        <v>Kém</v>
      </c>
      <c r="H387" s="422" t="s">
        <v>73</v>
      </c>
    </row>
    <row r="388" spans="1:8" s="26" customFormat="1" ht="17.100000000000001" customHeight="1" x14ac:dyDescent="0.25">
      <c r="A388" s="434">
        <v>366</v>
      </c>
      <c r="B388" s="10">
        <v>45</v>
      </c>
      <c r="C388" s="424" t="s">
        <v>4591</v>
      </c>
      <c r="D388" s="424" t="s">
        <v>210</v>
      </c>
      <c r="E388" s="424" t="s">
        <v>64</v>
      </c>
      <c r="F388" s="27">
        <v>94</v>
      </c>
      <c r="G388" s="402" t="str">
        <f t="shared" si="6"/>
        <v>Xuất sắc</v>
      </c>
      <c r="H388" s="422"/>
    </row>
    <row r="389" spans="1:8" s="26" customFormat="1" ht="17.100000000000001" customHeight="1" x14ac:dyDescent="0.25">
      <c r="A389" s="434">
        <v>367</v>
      </c>
      <c r="B389" s="10">
        <v>46</v>
      </c>
      <c r="C389" s="424" t="s">
        <v>4592</v>
      </c>
      <c r="D389" s="424" t="s">
        <v>1912</v>
      </c>
      <c r="E389" s="424" t="s">
        <v>64</v>
      </c>
      <c r="F389" s="27">
        <v>100</v>
      </c>
      <c r="G389" s="402" t="str">
        <f t="shared" si="6"/>
        <v>Xuất sắc</v>
      </c>
      <c r="H389" s="422"/>
    </row>
    <row r="390" spans="1:8" s="26" customFormat="1" ht="17.100000000000001" customHeight="1" x14ac:dyDescent="0.25">
      <c r="A390" s="434">
        <v>368</v>
      </c>
      <c r="B390" s="10">
        <v>47</v>
      </c>
      <c r="C390" s="424" t="s">
        <v>4593</v>
      </c>
      <c r="D390" s="424" t="s">
        <v>164</v>
      </c>
      <c r="E390" s="424" t="s">
        <v>64</v>
      </c>
      <c r="F390" s="27">
        <v>94</v>
      </c>
      <c r="G390" s="402" t="str">
        <f t="shared" si="6"/>
        <v>Xuất sắc</v>
      </c>
      <c r="H390" s="422"/>
    </row>
    <row r="391" spans="1:8" s="26" customFormat="1" ht="17.100000000000001" customHeight="1" x14ac:dyDescent="0.25">
      <c r="A391" s="434">
        <v>369</v>
      </c>
      <c r="B391" s="10">
        <v>48</v>
      </c>
      <c r="C391" s="424" t="s">
        <v>4594</v>
      </c>
      <c r="D391" s="424" t="s">
        <v>93</v>
      </c>
      <c r="E391" s="424" t="s">
        <v>285</v>
      </c>
      <c r="F391" s="27">
        <v>95</v>
      </c>
      <c r="G391" s="402" t="str">
        <f t="shared" si="6"/>
        <v>Xuất sắc</v>
      </c>
      <c r="H391" s="422"/>
    </row>
    <row r="392" spans="1:8" s="26" customFormat="1" ht="17.100000000000001" customHeight="1" x14ac:dyDescent="0.25">
      <c r="A392" s="434">
        <v>370</v>
      </c>
      <c r="B392" s="10">
        <v>49</v>
      </c>
      <c r="C392" s="424" t="s">
        <v>4595</v>
      </c>
      <c r="D392" s="424" t="s">
        <v>3877</v>
      </c>
      <c r="E392" s="424" t="s">
        <v>3647</v>
      </c>
      <c r="F392" s="27">
        <v>30</v>
      </c>
      <c r="G392" s="402" t="str">
        <f t="shared" si="6"/>
        <v>Kém</v>
      </c>
      <c r="H392" s="422" t="s">
        <v>73</v>
      </c>
    </row>
    <row r="393" spans="1:8" s="26" customFormat="1" ht="17.100000000000001" customHeight="1" x14ac:dyDescent="0.25">
      <c r="A393" s="434">
        <v>371</v>
      </c>
      <c r="B393" s="10">
        <v>50</v>
      </c>
      <c r="C393" s="424" t="s">
        <v>4596</v>
      </c>
      <c r="D393" s="424" t="s">
        <v>422</v>
      </c>
      <c r="E393" s="424" t="s">
        <v>94</v>
      </c>
      <c r="F393" s="27">
        <v>78</v>
      </c>
      <c r="G393" s="402" t="str">
        <f t="shared" si="6"/>
        <v>Khá</v>
      </c>
      <c r="H393" s="422"/>
    </row>
    <row r="394" spans="1:8" s="26" customFormat="1" ht="17.100000000000001" customHeight="1" x14ac:dyDescent="0.25">
      <c r="A394" s="434">
        <v>372</v>
      </c>
      <c r="B394" s="10">
        <v>51</v>
      </c>
      <c r="C394" s="424" t="s">
        <v>4597</v>
      </c>
      <c r="D394" s="424" t="s">
        <v>543</v>
      </c>
      <c r="E394" s="424" t="s">
        <v>2869</v>
      </c>
      <c r="F394" s="27">
        <v>90</v>
      </c>
      <c r="G394" s="402" t="str">
        <f t="shared" si="6"/>
        <v>Xuất sắc</v>
      </c>
      <c r="H394" s="422"/>
    </row>
    <row r="395" spans="1:8" s="26" customFormat="1" ht="17.100000000000001" customHeight="1" x14ac:dyDescent="0.25">
      <c r="A395" s="434">
        <v>373</v>
      </c>
      <c r="B395" s="10">
        <v>52</v>
      </c>
      <c r="C395" s="424" t="s">
        <v>4598</v>
      </c>
      <c r="D395" s="424" t="s">
        <v>4599</v>
      </c>
      <c r="E395" s="424" t="s">
        <v>317</v>
      </c>
      <c r="F395" s="27">
        <v>95</v>
      </c>
      <c r="G395" s="402" t="str">
        <f t="shared" si="6"/>
        <v>Xuất sắc</v>
      </c>
      <c r="H395" s="422"/>
    </row>
    <row r="396" spans="1:8" s="26" customFormat="1" ht="17.100000000000001" customHeight="1" x14ac:dyDescent="0.25">
      <c r="A396" s="434">
        <v>374</v>
      </c>
      <c r="B396" s="10">
        <v>53</v>
      </c>
      <c r="C396" s="424" t="s">
        <v>4600</v>
      </c>
      <c r="D396" s="424" t="s">
        <v>308</v>
      </c>
      <c r="E396" s="424" t="s">
        <v>317</v>
      </c>
      <c r="F396" s="27">
        <v>67</v>
      </c>
      <c r="G396" s="402" t="str">
        <f t="shared" si="6"/>
        <v>Khá</v>
      </c>
      <c r="H396" s="422"/>
    </row>
    <row r="397" spans="1:8" s="26" customFormat="1" ht="17.100000000000001" customHeight="1" x14ac:dyDescent="0.25">
      <c r="A397" s="434">
        <v>375</v>
      </c>
      <c r="B397" s="10">
        <v>54</v>
      </c>
      <c r="C397" s="424" t="s">
        <v>4601</v>
      </c>
      <c r="D397" s="424" t="s">
        <v>2473</v>
      </c>
      <c r="E397" s="424" t="s">
        <v>159</v>
      </c>
      <c r="F397" s="27">
        <v>85</v>
      </c>
      <c r="G397" s="402" t="str">
        <f t="shared" si="6"/>
        <v>Tốt</v>
      </c>
      <c r="H397" s="422"/>
    </row>
    <row r="398" spans="1:8" s="26" customFormat="1" ht="17.100000000000001" customHeight="1" x14ac:dyDescent="0.25">
      <c r="A398" s="434">
        <v>376</v>
      </c>
      <c r="B398" s="10">
        <v>55</v>
      </c>
      <c r="C398" s="424" t="s">
        <v>4602</v>
      </c>
      <c r="D398" s="424" t="s">
        <v>188</v>
      </c>
      <c r="E398" s="424" t="s">
        <v>193</v>
      </c>
      <c r="F398" s="27">
        <v>88</v>
      </c>
      <c r="G398" s="402" t="str">
        <f t="shared" si="6"/>
        <v>Tốt</v>
      </c>
      <c r="H398" s="422"/>
    </row>
    <row r="399" spans="1:8" s="26" customFormat="1" ht="17.100000000000001" customHeight="1" x14ac:dyDescent="0.25">
      <c r="A399" s="434">
        <v>377</v>
      </c>
      <c r="B399" s="10">
        <v>56</v>
      </c>
      <c r="C399" s="424" t="s">
        <v>4603</v>
      </c>
      <c r="D399" s="424" t="s">
        <v>118</v>
      </c>
      <c r="E399" s="424" t="s">
        <v>1131</v>
      </c>
      <c r="F399" s="27">
        <v>83</v>
      </c>
      <c r="G399" s="402" t="str">
        <f t="shared" si="6"/>
        <v>Tốt</v>
      </c>
      <c r="H399" s="422"/>
    </row>
    <row r="400" spans="1:8" s="26" customFormat="1" ht="17.100000000000001" customHeight="1" x14ac:dyDescent="0.25">
      <c r="A400" s="434"/>
      <c r="B400" s="10"/>
      <c r="C400" s="25" t="s">
        <v>5567</v>
      </c>
      <c r="D400" s="27"/>
      <c r="E400" s="435"/>
      <c r="F400" s="27"/>
      <c r="G400" s="27"/>
      <c r="H400" s="422"/>
    </row>
    <row r="401" spans="1:8" s="26" customFormat="1" ht="17.100000000000001" customHeight="1" x14ac:dyDescent="0.25">
      <c r="A401" s="434">
        <v>378</v>
      </c>
      <c r="B401" s="10">
        <v>1</v>
      </c>
      <c r="C401" s="424" t="s">
        <v>4604</v>
      </c>
      <c r="D401" s="424" t="s">
        <v>4605</v>
      </c>
      <c r="E401" s="424" t="s">
        <v>71</v>
      </c>
      <c r="F401" s="27">
        <v>84</v>
      </c>
      <c r="G401" s="402" t="str">
        <f t="shared" si="6"/>
        <v>Tốt</v>
      </c>
      <c r="H401" s="422"/>
    </row>
    <row r="402" spans="1:8" s="26" customFormat="1" ht="17.100000000000001" customHeight="1" x14ac:dyDescent="0.25">
      <c r="A402" s="434">
        <v>379</v>
      </c>
      <c r="B402" s="10">
        <v>2</v>
      </c>
      <c r="C402" s="424" t="s">
        <v>4606</v>
      </c>
      <c r="D402" s="424" t="s">
        <v>4607</v>
      </c>
      <c r="E402" s="424" t="s">
        <v>34</v>
      </c>
      <c r="F402" s="27">
        <v>86</v>
      </c>
      <c r="G402" s="402" t="str">
        <f t="shared" si="6"/>
        <v>Tốt</v>
      </c>
      <c r="H402" s="422"/>
    </row>
    <row r="403" spans="1:8" s="26" customFormat="1" ht="17.100000000000001" customHeight="1" x14ac:dyDescent="0.25">
      <c r="A403" s="434">
        <v>380</v>
      </c>
      <c r="B403" s="10">
        <v>3</v>
      </c>
      <c r="C403" s="424" t="s">
        <v>4608</v>
      </c>
      <c r="D403" s="424" t="s">
        <v>83</v>
      </c>
      <c r="E403" s="424" t="s">
        <v>34</v>
      </c>
      <c r="F403" s="27">
        <v>76</v>
      </c>
      <c r="G403" s="402" t="str">
        <f t="shared" si="6"/>
        <v>Khá</v>
      </c>
      <c r="H403" s="422"/>
    </row>
    <row r="404" spans="1:8" s="26" customFormat="1" ht="17.100000000000001" customHeight="1" x14ac:dyDescent="0.25">
      <c r="A404" s="434">
        <v>381</v>
      </c>
      <c r="B404" s="10">
        <v>4</v>
      </c>
      <c r="C404" s="424" t="s">
        <v>4609</v>
      </c>
      <c r="D404" s="424" t="s">
        <v>4610</v>
      </c>
      <c r="E404" s="424" t="s">
        <v>34</v>
      </c>
      <c r="F404" s="27">
        <v>81</v>
      </c>
      <c r="G404" s="402" t="str">
        <f t="shared" si="6"/>
        <v>Tốt</v>
      </c>
      <c r="H404" s="422"/>
    </row>
    <row r="405" spans="1:8" s="26" customFormat="1" ht="17.100000000000001" customHeight="1" x14ac:dyDescent="0.25">
      <c r="A405" s="434">
        <v>382</v>
      </c>
      <c r="B405" s="10">
        <v>5</v>
      </c>
      <c r="C405" s="424" t="s">
        <v>4611</v>
      </c>
      <c r="D405" s="424" t="s">
        <v>1766</v>
      </c>
      <c r="E405" s="424" t="s">
        <v>147</v>
      </c>
      <c r="F405" s="27">
        <v>64</v>
      </c>
      <c r="G405" s="402" t="str">
        <f t="shared" ref="G405:G456" si="7">IF(F405&gt;=90,"Xuất sắc",IF(F405&gt;=80,"Tốt",IF(F405&gt;=65,"Khá",IF(F405&gt;=50,"Trung bình",IF(F405&gt;=35,"Yếu","Kém")))))</f>
        <v>Trung bình</v>
      </c>
      <c r="H405" s="422" t="s">
        <v>123</v>
      </c>
    </row>
    <row r="406" spans="1:8" s="26" customFormat="1" ht="17.100000000000001" customHeight="1" x14ac:dyDescent="0.25">
      <c r="A406" s="434">
        <v>383</v>
      </c>
      <c r="B406" s="10">
        <v>6</v>
      </c>
      <c r="C406" s="424" t="s">
        <v>4612</v>
      </c>
      <c r="D406" s="424" t="s">
        <v>1516</v>
      </c>
      <c r="E406" s="424" t="s">
        <v>786</v>
      </c>
      <c r="F406" s="27">
        <v>50</v>
      </c>
      <c r="G406" s="402" t="str">
        <f t="shared" si="7"/>
        <v>Trung bình</v>
      </c>
      <c r="H406" s="422" t="s">
        <v>73</v>
      </c>
    </row>
    <row r="407" spans="1:8" s="26" customFormat="1" ht="17.100000000000001" customHeight="1" x14ac:dyDescent="0.25">
      <c r="A407" s="434">
        <v>384</v>
      </c>
      <c r="B407" s="10">
        <v>7</v>
      </c>
      <c r="C407" s="424" t="s">
        <v>4613</v>
      </c>
      <c r="D407" s="424" t="s">
        <v>1134</v>
      </c>
      <c r="E407" s="424" t="s">
        <v>229</v>
      </c>
      <c r="F407" s="27">
        <v>44</v>
      </c>
      <c r="G407" s="402" t="str">
        <f t="shared" si="7"/>
        <v>Yếu</v>
      </c>
      <c r="H407" s="422" t="s">
        <v>73</v>
      </c>
    </row>
    <row r="408" spans="1:8" s="26" customFormat="1" ht="17.100000000000001" customHeight="1" x14ac:dyDescent="0.25">
      <c r="A408" s="434">
        <v>385</v>
      </c>
      <c r="B408" s="10">
        <v>8</v>
      </c>
      <c r="C408" s="424" t="s">
        <v>4614</v>
      </c>
      <c r="D408" s="424" t="s">
        <v>99</v>
      </c>
      <c r="E408" s="424" t="s">
        <v>27</v>
      </c>
      <c r="F408" s="27">
        <v>90</v>
      </c>
      <c r="G408" s="402" t="str">
        <f t="shared" si="7"/>
        <v>Xuất sắc</v>
      </c>
      <c r="H408" s="422"/>
    </row>
    <row r="409" spans="1:8" s="26" customFormat="1" ht="17.100000000000001" customHeight="1" x14ac:dyDescent="0.25">
      <c r="A409" s="434">
        <v>386</v>
      </c>
      <c r="B409" s="10">
        <v>9</v>
      </c>
      <c r="C409" s="424" t="s">
        <v>4615</v>
      </c>
      <c r="D409" s="424" t="s">
        <v>4616</v>
      </c>
      <c r="E409" s="424" t="s">
        <v>209</v>
      </c>
      <c r="F409" s="27">
        <v>92</v>
      </c>
      <c r="G409" s="402" t="str">
        <f t="shared" si="7"/>
        <v>Xuất sắc</v>
      </c>
      <c r="H409" s="422"/>
    </row>
    <row r="410" spans="1:8" s="26" customFormat="1" ht="17.100000000000001" customHeight="1" x14ac:dyDescent="0.25">
      <c r="A410" s="434">
        <v>387</v>
      </c>
      <c r="B410" s="10">
        <v>10</v>
      </c>
      <c r="C410" s="424" t="s">
        <v>4617</v>
      </c>
      <c r="D410" s="424" t="s">
        <v>4618</v>
      </c>
      <c r="E410" s="424" t="s">
        <v>151</v>
      </c>
      <c r="F410" s="27">
        <v>84</v>
      </c>
      <c r="G410" s="402" t="str">
        <f t="shared" si="7"/>
        <v>Tốt</v>
      </c>
      <c r="H410" s="422"/>
    </row>
    <row r="411" spans="1:8" s="26" customFormat="1" ht="17.100000000000001" customHeight="1" x14ac:dyDescent="0.25">
      <c r="A411" s="434">
        <v>388</v>
      </c>
      <c r="B411" s="10">
        <v>11</v>
      </c>
      <c r="C411" s="424" t="s">
        <v>4619</v>
      </c>
      <c r="D411" s="424" t="s">
        <v>3303</v>
      </c>
      <c r="E411" s="424" t="s">
        <v>255</v>
      </c>
      <c r="F411" s="27">
        <v>54</v>
      </c>
      <c r="G411" s="402" t="str">
        <f t="shared" si="7"/>
        <v>Trung bình</v>
      </c>
      <c r="H411" s="422"/>
    </row>
    <row r="412" spans="1:8" s="26" customFormat="1" ht="17.100000000000001" customHeight="1" x14ac:dyDescent="0.25">
      <c r="A412" s="434">
        <v>389</v>
      </c>
      <c r="B412" s="10">
        <v>12</v>
      </c>
      <c r="C412" s="424" t="s">
        <v>4620</v>
      </c>
      <c r="D412" s="424" t="s">
        <v>4621</v>
      </c>
      <c r="E412" s="424" t="s">
        <v>49</v>
      </c>
      <c r="F412" s="27">
        <v>74</v>
      </c>
      <c r="G412" s="402" t="str">
        <f t="shared" si="7"/>
        <v>Khá</v>
      </c>
      <c r="H412" s="422"/>
    </row>
    <row r="413" spans="1:8" s="26" customFormat="1" ht="17.100000000000001" customHeight="1" x14ac:dyDescent="0.25">
      <c r="A413" s="434">
        <v>390</v>
      </c>
      <c r="B413" s="10">
        <v>13</v>
      </c>
      <c r="C413" s="424" t="s">
        <v>4622</v>
      </c>
      <c r="D413" s="424" t="s">
        <v>565</v>
      </c>
      <c r="E413" s="424" t="s">
        <v>540</v>
      </c>
      <c r="F413" s="27">
        <v>59</v>
      </c>
      <c r="G413" s="402" t="str">
        <f t="shared" si="7"/>
        <v>Trung bình</v>
      </c>
      <c r="H413" s="422"/>
    </row>
    <row r="414" spans="1:8" s="26" customFormat="1" ht="17.100000000000001" customHeight="1" x14ac:dyDescent="0.25">
      <c r="A414" s="434">
        <v>391</v>
      </c>
      <c r="B414" s="10">
        <v>14</v>
      </c>
      <c r="C414" s="424" t="s">
        <v>4623</v>
      </c>
      <c r="D414" s="424" t="s">
        <v>4624</v>
      </c>
      <c r="E414" s="424" t="s">
        <v>81</v>
      </c>
      <c r="F414" s="27">
        <v>50</v>
      </c>
      <c r="G414" s="402" t="str">
        <f t="shared" si="7"/>
        <v>Trung bình</v>
      </c>
      <c r="H414" s="422" t="s">
        <v>73</v>
      </c>
    </row>
    <row r="415" spans="1:8" s="26" customFormat="1" ht="17.100000000000001" customHeight="1" x14ac:dyDescent="0.25">
      <c r="A415" s="434">
        <v>392</v>
      </c>
      <c r="B415" s="10">
        <v>15</v>
      </c>
      <c r="C415" s="424" t="s">
        <v>4625</v>
      </c>
      <c r="D415" s="424" t="s">
        <v>530</v>
      </c>
      <c r="E415" s="424" t="s">
        <v>81</v>
      </c>
      <c r="F415" s="27">
        <v>49</v>
      </c>
      <c r="G415" s="402" t="str">
        <f t="shared" si="7"/>
        <v>Yếu</v>
      </c>
      <c r="H415" s="422" t="s">
        <v>73</v>
      </c>
    </row>
    <row r="416" spans="1:8" s="26" customFormat="1" ht="17.100000000000001" customHeight="1" x14ac:dyDescent="0.25">
      <c r="A416" s="434">
        <v>393</v>
      </c>
      <c r="B416" s="10">
        <v>16</v>
      </c>
      <c r="C416" s="424" t="s">
        <v>4626</v>
      </c>
      <c r="D416" s="424" t="s">
        <v>60</v>
      </c>
      <c r="E416" s="424" t="s">
        <v>20</v>
      </c>
      <c r="F416" s="27">
        <v>68</v>
      </c>
      <c r="G416" s="402" t="str">
        <f t="shared" si="7"/>
        <v>Khá</v>
      </c>
      <c r="H416" s="422" t="s">
        <v>73</v>
      </c>
    </row>
    <row r="417" spans="1:8" s="26" customFormat="1" ht="17.100000000000001" customHeight="1" x14ac:dyDescent="0.25">
      <c r="A417" s="434">
        <v>394</v>
      </c>
      <c r="B417" s="10">
        <v>17</v>
      </c>
      <c r="C417" s="424" t="s">
        <v>4627</v>
      </c>
      <c r="D417" s="424" t="s">
        <v>3303</v>
      </c>
      <c r="E417" s="424" t="s">
        <v>180</v>
      </c>
      <c r="F417" s="27">
        <v>91</v>
      </c>
      <c r="G417" s="402" t="str">
        <f t="shared" si="7"/>
        <v>Xuất sắc</v>
      </c>
      <c r="H417" s="422"/>
    </row>
    <row r="418" spans="1:8" s="26" customFormat="1" ht="17.100000000000001" customHeight="1" x14ac:dyDescent="0.25">
      <c r="A418" s="434">
        <v>395</v>
      </c>
      <c r="B418" s="10">
        <v>18</v>
      </c>
      <c r="C418" s="424" t="s">
        <v>4628</v>
      </c>
      <c r="D418" s="424" t="s">
        <v>68</v>
      </c>
      <c r="E418" s="424" t="s">
        <v>21</v>
      </c>
      <c r="F418" s="27">
        <v>89</v>
      </c>
      <c r="G418" s="402" t="str">
        <f t="shared" si="7"/>
        <v>Tốt</v>
      </c>
      <c r="H418" s="422"/>
    </row>
    <row r="419" spans="1:8" s="26" customFormat="1" ht="17.100000000000001" customHeight="1" x14ac:dyDescent="0.25">
      <c r="A419" s="434">
        <v>396</v>
      </c>
      <c r="B419" s="10">
        <v>19</v>
      </c>
      <c r="C419" s="424" t="s">
        <v>4629</v>
      </c>
      <c r="D419" s="424" t="s">
        <v>113</v>
      </c>
      <c r="E419" s="424" t="s">
        <v>56</v>
      </c>
      <c r="F419" s="27">
        <v>71</v>
      </c>
      <c r="G419" s="402" t="str">
        <f t="shared" si="7"/>
        <v>Khá</v>
      </c>
      <c r="H419" s="422"/>
    </row>
    <row r="420" spans="1:8" s="26" customFormat="1" ht="17.100000000000001" customHeight="1" x14ac:dyDescent="0.25">
      <c r="A420" s="434">
        <v>397</v>
      </c>
      <c r="B420" s="10">
        <v>20</v>
      </c>
      <c r="C420" s="424" t="s">
        <v>4630</v>
      </c>
      <c r="D420" s="424" t="s">
        <v>4631</v>
      </c>
      <c r="E420" s="424" t="s">
        <v>8</v>
      </c>
      <c r="F420" s="27">
        <v>82</v>
      </c>
      <c r="G420" s="402" t="str">
        <f t="shared" si="7"/>
        <v>Tốt</v>
      </c>
      <c r="H420" s="422"/>
    </row>
    <row r="421" spans="1:8" s="26" customFormat="1" ht="17.100000000000001" customHeight="1" x14ac:dyDescent="0.25">
      <c r="A421" s="434">
        <v>398</v>
      </c>
      <c r="B421" s="10">
        <v>21</v>
      </c>
      <c r="C421" s="424" t="s">
        <v>4632</v>
      </c>
      <c r="D421" s="424" t="s">
        <v>4633</v>
      </c>
      <c r="E421" s="424" t="s">
        <v>111</v>
      </c>
      <c r="F421" s="27">
        <v>66</v>
      </c>
      <c r="G421" s="402" t="str">
        <f t="shared" si="7"/>
        <v>Khá</v>
      </c>
      <c r="H421" s="422"/>
    </row>
    <row r="422" spans="1:8" s="26" customFormat="1" ht="17.100000000000001" customHeight="1" x14ac:dyDescent="0.25">
      <c r="A422" s="434">
        <v>399</v>
      </c>
      <c r="B422" s="10">
        <v>22</v>
      </c>
      <c r="C422" s="424" t="s">
        <v>4634</v>
      </c>
      <c r="D422" s="424" t="s">
        <v>279</v>
      </c>
      <c r="E422" s="424" t="s">
        <v>4635</v>
      </c>
      <c r="F422" s="27">
        <v>80</v>
      </c>
      <c r="G422" s="402" t="str">
        <f t="shared" si="7"/>
        <v>Tốt</v>
      </c>
      <c r="H422" s="422"/>
    </row>
    <row r="423" spans="1:8" s="26" customFormat="1" ht="17.100000000000001" customHeight="1" x14ac:dyDescent="0.25">
      <c r="A423" s="434">
        <v>400</v>
      </c>
      <c r="B423" s="10">
        <v>23</v>
      </c>
      <c r="C423" s="424" t="s">
        <v>4636</v>
      </c>
      <c r="D423" s="424" t="s">
        <v>4637</v>
      </c>
      <c r="E423" s="424" t="s">
        <v>4638</v>
      </c>
      <c r="F423" s="27">
        <v>42</v>
      </c>
      <c r="G423" s="402" t="str">
        <f t="shared" si="7"/>
        <v>Yếu</v>
      </c>
      <c r="H423" s="422" t="s">
        <v>73</v>
      </c>
    </row>
    <row r="424" spans="1:8" s="26" customFormat="1" ht="17.100000000000001" customHeight="1" x14ac:dyDescent="0.25">
      <c r="A424" s="434">
        <v>401</v>
      </c>
      <c r="B424" s="10">
        <v>24</v>
      </c>
      <c r="C424" s="424" t="s">
        <v>4639</v>
      </c>
      <c r="D424" s="424" t="s">
        <v>114</v>
      </c>
      <c r="E424" s="424" t="s">
        <v>237</v>
      </c>
      <c r="F424" s="27">
        <v>97</v>
      </c>
      <c r="G424" s="402" t="str">
        <f t="shared" si="7"/>
        <v>Xuất sắc</v>
      </c>
      <c r="H424" s="422"/>
    </row>
    <row r="425" spans="1:8" s="26" customFormat="1" ht="17.100000000000001" customHeight="1" x14ac:dyDescent="0.25">
      <c r="A425" s="434">
        <v>402</v>
      </c>
      <c r="B425" s="10">
        <v>25</v>
      </c>
      <c r="C425" s="424" t="s">
        <v>4640</v>
      </c>
      <c r="D425" s="424" t="s">
        <v>125</v>
      </c>
      <c r="E425" s="424" t="s">
        <v>182</v>
      </c>
      <c r="F425" s="27">
        <v>47</v>
      </c>
      <c r="G425" s="402" t="str">
        <f t="shared" si="7"/>
        <v>Yếu</v>
      </c>
      <c r="H425" s="422" t="s">
        <v>73</v>
      </c>
    </row>
    <row r="426" spans="1:8" s="26" customFormat="1" ht="17.100000000000001" customHeight="1" x14ac:dyDescent="0.25">
      <c r="A426" s="434">
        <v>403</v>
      </c>
      <c r="B426" s="10">
        <v>26</v>
      </c>
      <c r="C426" s="424" t="s">
        <v>4641</v>
      </c>
      <c r="D426" s="424" t="s">
        <v>2572</v>
      </c>
      <c r="E426" s="424" t="s">
        <v>341</v>
      </c>
      <c r="F426" s="27">
        <v>70</v>
      </c>
      <c r="G426" s="402" t="str">
        <f t="shared" si="7"/>
        <v>Khá</v>
      </c>
      <c r="H426" s="422" t="s">
        <v>73</v>
      </c>
    </row>
    <row r="427" spans="1:8" s="26" customFormat="1" ht="17.100000000000001" customHeight="1" x14ac:dyDescent="0.25">
      <c r="A427" s="434">
        <v>404</v>
      </c>
      <c r="B427" s="10">
        <v>27</v>
      </c>
      <c r="C427" s="424" t="s">
        <v>4642</v>
      </c>
      <c r="D427" s="424" t="s">
        <v>4643</v>
      </c>
      <c r="E427" s="424" t="s">
        <v>26</v>
      </c>
      <c r="F427" s="27">
        <v>86</v>
      </c>
      <c r="G427" s="402" t="str">
        <f t="shared" si="7"/>
        <v>Tốt</v>
      </c>
      <c r="H427" s="422"/>
    </row>
    <row r="428" spans="1:8" s="26" customFormat="1" ht="17.100000000000001" customHeight="1" x14ac:dyDescent="0.25">
      <c r="A428" s="434">
        <v>405</v>
      </c>
      <c r="B428" s="10">
        <v>28</v>
      </c>
      <c r="C428" s="424" t="s">
        <v>4644</v>
      </c>
      <c r="D428" s="424" t="s">
        <v>92</v>
      </c>
      <c r="E428" s="424" t="s">
        <v>26</v>
      </c>
      <c r="F428" s="27">
        <v>97</v>
      </c>
      <c r="G428" s="402" t="str">
        <f t="shared" si="7"/>
        <v>Xuất sắc</v>
      </c>
      <c r="H428" s="422"/>
    </row>
    <row r="429" spans="1:8" s="26" customFormat="1" ht="17.100000000000001" customHeight="1" x14ac:dyDescent="0.25">
      <c r="A429" s="434">
        <v>406</v>
      </c>
      <c r="B429" s="10">
        <v>29</v>
      </c>
      <c r="C429" s="424" t="s">
        <v>4645</v>
      </c>
      <c r="D429" s="424" t="s">
        <v>79</v>
      </c>
      <c r="E429" s="424" t="s">
        <v>171</v>
      </c>
      <c r="F429" s="27">
        <v>89</v>
      </c>
      <c r="G429" s="402" t="str">
        <f t="shared" si="7"/>
        <v>Tốt</v>
      </c>
      <c r="H429" s="422"/>
    </row>
    <row r="430" spans="1:8" s="26" customFormat="1" ht="17.100000000000001" customHeight="1" x14ac:dyDescent="0.25">
      <c r="A430" s="434">
        <v>407</v>
      </c>
      <c r="B430" s="10">
        <v>30</v>
      </c>
      <c r="C430" s="424" t="s">
        <v>4646</v>
      </c>
      <c r="D430" s="424" t="s">
        <v>13</v>
      </c>
      <c r="E430" s="424" t="s">
        <v>212</v>
      </c>
      <c r="F430" s="27">
        <v>94</v>
      </c>
      <c r="G430" s="402" t="str">
        <f t="shared" si="7"/>
        <v>Xuất sắc</v>
      </c>
      <c r="H430" s="422"/>
    </row>
    <row r="431" spans="1:8" s="26" customFormat="1" ht="17.100000000000001" customHeight="1" x14ac:dyDescent="0.25">
      <c r="A431" s="434">
        <v>408</v>
      </c>
      <c r="B431" s="10">
        <v>31</v>
      </c>
      <c r="C431" s="424" t="s">
        <v>4647</v>
      </c>
      <c r="D431" s="424" t="s">
        <v>36</v>
      </c>
      <c r="E431" s="424" t="s">
        <v>1819</v>
      </c>
      <c r="F431" s="27">
        <v>40</v>
      </c>
      <c r="G431" s="402" t="str">
        <f t="shared" si="7"/>
        <v>Yếu</v>
      </c>
      <c r="H431" s="422"/>
    </row>
    <row r="432" spans="1:8" s="26" customFormat="1" ht="17.100000000000001" customHeight="1" x14ac:dyDescent="0.25">
      <c r="A432" s="434">
        <v>409</v>
      </c>
      <c r="B432" s="10">
        <v>32</v>
      </c>
      <c r="C432" s="424" t="s">
        <v>4648</v>
      </c>
      <c r="D432" s="424" t="s">
        <v>4466</v>
      </c>
      <c r="E432" s="424" t="s">
        <v>88</v>
      </c>
      <c r="F432" s="27">
        <v>96</v>
      </c>
      <c r="G432" s="402" t="str">
        <f t="shared" si="7"/>
        <v>Xuất sắc</v>
      </c>
      <c r="H432" s="422"/>
    </row>
    <row r="433" spans="1:8" s="26" customFormat="1" ht="17.100000000000001" customHeight="1" x14ac:dyDescent="0.25">
      <c r="A433" s="434">
        <v>410</v>
      </c>
      <c r="B433" s="10">
        <v>33</v>
      </c>
      <c r="C433" s="424" t="s">
        <v>4649</v>
      </c>
      <c r="D433" s="424" t="s">
        <v>902</v>
      </c>
      <c r="E433" s="424" t="s">
        <v>133</v>
      </c>
      <c r="F433" s="27">
        <v>86</v>
      </c>
      <c r="G433" s="402" t="str">
        <f t="shared" si="7"/>
        <v>Tốt</v>
      </c>
      <c r="H433" s="422"/>
    </row>
    <row r="434" spans="1:8" s="26" customFormat="1" ht="17.100000000000001" customHeight="1" x14ac:dyDescent="0.25">
      <c r="A434" s="434">
        <v>411</v>
      </c>
      <c r="B434" s="10">
        <v>34</v>
      </c>
      <c r="C434" s="424" t="s">
        <v>4650</v>
      </c>
      <c r="D434" s="424" t="s">
        <v>46</v>
      </c>
      <c r="E434" s="424" t="s">
        <v>62</v>
      </c>
      <c r="F434" s="27">
        <v>70</v>
      </c>
      <c r="G434" s="402" t="str">
        <f t="shared" si="7"/>
        <v>Khá</v>
      </c>
      <c r="H434" s="422"/>
    </row>
    <row r="435" spans="1:8" s="26" customFormat="1" ht="17.100000000000001" customHeight="1" x14ac:dyDescent="0.25">
      <c r="A435" s="434">
        <v>412</v>
      </c>
      <c r="B435" s="10">
        <v>35</v>
      </c>
      <c r="C435" s="424" t="s">
        <v>4651</v>
      </c>
      <c r="D435" s="424" t="s">
        <v>1363</v>
      </c>
      <c r="E435" s="424" t="s">
        <v>62</v>
      </c>
      <c r="F435" s="27">
        <v>92</v>
      </c>
      <c r="G435" s="402" t="str">
        <f t="shared" si="7"/>
        <v>Xuất sắc</v>
      </c>
      <c r="H435" s="422"/>
    </row>
    <row r="436" spans="1:8" s="26" customFormat="1" ht="17.100000000000001" customHeight="1" x14ac:dyDescent="0.25">
      <c r="A436" s="434">
        <v>413</v>
      </c>
      <c r="B436" s="10">
        <v>36</v>
      </c>
      <c r="C436" s="424" t="s">
        <v>4652</v>
      </c>
      <c r="D436" s="424" t="s">
        <v>375</v>
      </c>
      <c r="E436" s="424" t="s">
        <v>62</v>
      </c>
      <c r="F436" s="27">
        <v>98</v>
      </c>
      <c r="G436" s="402" t="str">
        <f t="shared" si="7"/>
        <v>Xuất sắc</v>
      </c>
      <c r="H436" s="422"/>
    </row>
    <row r="437" spans="1:8" s="26" customFormat="1" ht="17.100000000000001" customHeight="1" x14ac:dyDescent="0.25">
      <c r="A437" s="434">
        <v>414</v>
      </c>
      <c r="B437" s="10">
        <v>37</v>
      </c>
      <c r="C437" s="424" t="s">
        <v>4653</v>
      </c>
      <c r="D437" s="424" t="s">
        <v>83</v>
      </c>
      <c r="E437" s="424" t="s">
        <v>62</v>
      </c>
      <c r="F437" s="27">
        <v>76</v>
      </c>
      <c r="G437" s="402" t="str">
        <f t="shared" si="7"/>
        <v>Khá</v>
      </c>
      <c r="H437" s="422" t="s">
        <v>73</v>
      </c>
    </row>
    <row r="438" spans="1:8" s="26" customFormat="1" ht="17.100000000000001" customHeight="1" x14ac:dyDescent="0.25">
      <c r="A438" s="434">
        <v>415</v>
      </c>
      <c r="B438" s="10">
        <v>38</v>
      </c>
      <c r="C438" s="424" t="s">
        <v>4654</v>
      </c>
      <c r="D438" s="424" t="s">
        <v>4655</v>
      </c>
      <c r="E438" s="424" t="s">
        <v>436</v>
      </c>
      <c r="F438" s="27">
        <v>98</v>
      </c>
      <c r="G438" s="402" t="str">
        <f t="shared" si="7"/>
        <v>Xuất sắc</v>
      </c>
      <c r="H438" s="422"/>
    </row>
    <row r="439" spans="1:8" s="26" customFormat="1" ht="17.100000000000001" customHeight="1" x14ac:dyDescent="0.25">
      <c r="A439" s="434">
        <v>416</v>
      </c>
      <c r="B439" s="10">
        <v>39</v>
      </c>
      <c r="C439" s="424" t="s">
        <v>4656</v>
      </c>
      <c r="D439" s="424" t="s">
        <v>4657</v>
      </c>
      <c r="E439" s="424" t="s">
        <v>64</v>
      </c>
      <c r="F439" s="27">
        <v>73</v>
      </c>
      <c r="G439" s="402" t="str">
        <f t="shared" si="7"/>
        <v>Khá</v>
      </c>
      <c r="H439" s="422"/>
    </row>
    <row r="440" spans="1:8" s="26" customFormat="1" ht="17.100000000000001" customHeight="1" x14ac:dyDescent="0.25">
      <c r="A440" s="434">
        <v>417</v>
      </c>
      <c r="B440" s="10">
        <v>40</v>
      </c>
      <c r="C440" s="442" t="s">
        <v>5339</v>
      </c>
      <c r="D440" s="424" t="s">
        <v>5340</v>
      </c>
      <c r="E440" s="424" t="s">
        <v>64</v>
      </c>
      <c r="F440" s="27">
        <v>88</v>
      </c>
      <c r="G440" s="402" t="str">
        <f t="shared" si="7"/>
        <v>Tốt</v>
      </c>
      <c r="H440" s="422"/>
    </row>
    <row r="441" spans="1:8" s="26" customFormat="1" ht="17.100000000000001" customHeight="1" x14ac:dyDescent="0.25">
      <c r="A441" s="434">
        <v>418</v>
      </c>
      <c r="B441" s="10">
        <v>41</v>
      </c>
      <c r="C441" s="424" t="s">
        <v>4658</v>
      </c>
      <c r="D441" s="424" t="s">
        <v>2732</v>
      </c>
      <c r="E441" s="424" t="s">
        <v>343</v>
      </c>
      <c r="F441" s="27">
        <v>49</v>
      </c>
      <c r="G441" s="402" t="str">
        <f t="shared" si="7"/>
        <v>Yếu</v>
      </c>
      <c r="H441" s="422" t="s">
        <v>73</v>
      </c>
    </row>
    <row r="442" spans="1:8" s="26" customFormat="1" ht="17.100000000000001" customHeight="1" x14ac:dyDescent="0.25">
      <c r="A442" s="434">
        <v>419</v>
      </c>
      <c r="B442" s="10">
        <v>42</v>
      </c>
      <c r="C442" s="424" t="s">
        <v>4659</v>
      </c>
      <c r="D442" s="424" t="s">
        <v>323</v>
      </c>
      <c r="E442" s="424" t="s">
        <v>544</v>
      </c>
      <c r="F442" s="27">
        <v>72</v>
      </c>
      <c r="G442" s="402" t="str">
        <f t="shared" si="7"/>
        <v>Khá</v>
      </c>
      <c r="H442" s="422"/>
    </row>
    <row r="443" spans="1:8" s="26" customFormat="1" ht="17.100000000000001" customHeight="1" x14ac:dyDescent="0.25">
      <c r="A443" s="434">
        <v>420</v>
      </c>
      <c r="B443" s="10">
        <v>43</v>
      </c>
      <c r="C443" s="424" t="s">
        <v>4660</v>
      </c>
      <c r="D443" s="424" t="s">
        <v>18</v>
      </c>
      <c r="E443" s="424" t="s">
        <v>184</v>
      </c>
      <c r="F443" s="27">
        <v>93</v>
      </c>
      <c r="G443" s="402" t="str">
        <f t="shared" si="7"/>
        <v>Xuất sắc</v>
      </c>
      <c r="H443" s="422"/>
    </row>
    <row r="444" spans="1:8" s="26" customFormat="1" ht="17.100000000000001" customHeight="1" x14ac:dyDescent="0.25">
      <c r="A444" s="434">
        <v>421</v>
      </c>
      <c r="B444" s="10">
        <v>44</v>
      </c>
      <c r="C444" s="442" t="s">
        <v>5342</v>
      </c>
      <c r="D444" s="424" t="s">
        <v>54</v>
      </c>
      <c r="E444" s="424" t="s">
        <v>23</v>
      </c>
      <c r="F444" s="27">
        <v>73</v>
      </c>
      <c r="G444" s="402" t="str">
        <f t="shared" si="7"/>
        <v>Khá</v>
      </c>
      <c r="H444" s="422"/>
    </row>
    <row r="445" spans="1:8" s="26" customFormat="1" ht="17.100000000000001" customHeight="1" x14ac:dyDescent="0.25">
      <c r="A445" s="434">
        <v>422</v>
      </c>
      <c r="B445" s="10">
        <v>45</v>
      </c>
      <c r="C445" s="424" t="s">
        <v>4661</v>
      </c>
      <c r="D445" s="424" t="s">
        <v>60</v>
      </c>
      <c r="E445" s="424" t="s">
        <v>23</v>
      </c>
      <c r="F445" s="27">
        <v>87</v>
      </c>
      <c r="G445" s="402" t="str">
        <f t="shared" si="7"/>
        <v>Tốt</v>
      </c>
      <c r="H445" s="422"/>
    </row>
    <row r="446" spans="1:8" s="26" customFormat="1" ht="17.100000000000001" customHeight="1" x14ac:dyDescent="0.25">
      <c r="A446" s="434">
        <v>423</v>
      </c>
      <c r="B446" s="10">
        <v>46</v>
      </c>
      <c r="C446" s="424" t="s">
        <v>4662</v>
      </c>
      <c r="D446" s="424" t="s">
        <v>371</v>
      </c>
      <c r="E446" s="424" t="s">
        <v>66</v>
      </c>
      <c r="F446" s="27">
        <v>98</v>
      </c>
      <c r="G446" s="402" t="str">
        <f t="shared" si="7"/>
        <v>Xuất sắc</v>
      </c>
      <c r="H446" s="422"/>
    </row>
    <row r="447" spans="1:8" s="26" customFormat="1" ht="17.100000000000001" customHeight="1" x14ac:dyDescent="0.25">
      <c r="A447" s="434">
        <v>424</v>
      </c>
      <c r="B447" s="10">
        <v>47</v>
      </c>
      <c r="C447" s="424" t="s">
        <v>4663</v>
      </c>
      <c r="D447" s="424" t="s">
        <v>2275</v>
      </c>
      <c r="E447" s="424" t="s">
        <v>94</v>
      </c>
      <c r="F447" s="27">
        <v>41</v>
      </c>
      <c r="G447" s="402" t="str">
        <f t="shared" si="7"/>
        <v>Yếu</v>
      </c>
      <c r="H447" s="422" t="s">
        <v>73</v>
      </c>
    </row>
    <row r="448" spans="1:8" s="26" customFormat="1" ht="17.100000000000001" customHeight="1" x14ac:dyDescent="0.25">
      <c r="A448" s="434">
        <v>425</v>
      </c>
      <c r="B448" s="10">
        <v>48</v>
      </c>
      <c r="C448" s="424" t="s">
        <v>4664</v>
      </c>
      <c r="D448" s="424" t="s">
        <v>113</v>
      </c>
      <c r="E448" s="424" t="s">
        <v>12</v>
      </c>
      <c r="F448" s="27">
        <v>66</v>
      </c>
      <c r="G448" s="402" t="str">
        <f t="shared" si="7"/>
        <v>Khá</v>
      </c>
      <c r="H448" s="422" t="s">
        <v>73</v>
      </c>
    </row>
    <row r="449" spans="1:8" s="26" customFormat="1" ht="17.100000000000001" customHeight="1" x14ac:dyDescent="0.25">
      <c r="A449" s="434">
        <v>426</v>
      </c>
      <c r="B449" s="10">
        <v>49</v>
      </c>
      <c r="C449" s="424" t="s">
        <v>4665</v>
      </c>
      <c r="D449" s="424" t="s">
        <v>4666</v>
      </c>
      <c r="E449" s="424" t="s">
        <v>12</v>
      </c>
      <c r="F449" s="27">
        <v>93</v>
      </c>
      <c r="G449" s="402" t="str">
        <f t="shared" si="7"/>
        <v>Xuất sắc</v>
      </c>
      <c r="H449" s="422"/>
    </row>
    <row r="450" spans="1:8" s="26" customFormat="1" ht="17.100000000000001" customHeight="1" x14ac:dyDescent="0.25">
      <c r="A450" s="434">
        <v>427</v>
      </c>
      <c r="B450" s="10">
        <v>50</v>
      </c>
      <c r="C450" s="442" t="s">
        <v>5346</v>
      </c>
      <c r="D450" s="424" t="s">
        <v>5568</v>
      </c>
      <c r="E450" s="424" t="s">
        <v>12</v>
      </c>
      <c r="F450" s="27">
        <v>67</v>
      </c>
      <c r="G450" s="402" t="str">
        <f t="shared" si="7"/>
        <v>Khá</v>
      </c>
      <c r="H450" s="422"/>
    </row>
    <row r="451" spans="1:8" s="26" customFormat="1" ht="17.100000000000001" customHeight="1" x14ac:dyDescent="0.25">
      <c r="A451" s="434">
        <v>428</v>
      </c>
      <c r="B451" s="10">
        <v>51</v>
      </c>
      <c r="C451" s="424" t="s">
        <v>4667</v>
      </c>
      <c r="D451" s="424" t="s">
        <v>59</v>
      </c>
      <c r="E451" s="424" t="s">
        <v>12</v>
      </c>
      <c r="F451" s="27">
        <v>80</v>
      </c>
      <c r="G451" s="402" t="str">
        <f t="shared" si="7"/>
        <v>Tốt</v>
      </c>
      <c r="H451" s="422"/>
    </row>
    <row r="452" spans="1:8" s="26" customFormat="1" ht="17.100000000000001" customHeight="1" x14ac:dyDescent="0.25">
      <c r="A452" s="434">
        <v>429</v>
      </c>
      <c r="B452" s="10">
        <v>52</v>
      </c>
      <c r="C452" s="424" t="s">
        <v>4668</v>
      </c>
      <c r="D452" s="424" t="s">
        <v>384</v>
      </c>
      <c r="E452" s="424" t="s">
        <v>12</v>
      </c>
      <c r="F452" s="27">
        <v>58</v>
      </c>
      <c r="G452" s="402" t="str">
        <f t="shared" si="7"/>
        <v>Trung bình</v>
      </c>
      <c r="H452" s="422" t="s">
        <v>73</v>
      </c>
    </row>
    <row r="453" spans="1:8" s="26" customFormat="1" ht="17.100000000000001" customHeight="1" x14ac:dyDescent="0.25">
      <c r="A453" s="434">
        <v>430</v>
      </c>
      <c r="B453" s="10">
        <v>53</v>
      </c>
      <c r="C453" s="424" t="s">
        <v>4669</v>
      </c>
      <c r="D453" s="424" t="s">
        <v>4670</v>
      </c>
      <c r="E453" s="424" t="s">
        <v>159</v>
      </c>
      <c r="F453" s="27">
        <v>77</v>
      </c>
      <c r="G453" s="402" t="str">
        <f t="shared" si="7"/>
        <v>Khá</v>
      </c>
      <c r="H453" s="422"/>
    </row>
    <row r="454" spans="1:8" s="26" customFormat="1" ht="17.100000000000001" customHeight="1" x14ac:dyDescent="0.25">
      <c r="A454" s="434">
        <v>431</v>
      </c>
      <c r="B454" s="10">
        <v>54</v>
      </c>
      <c r="C454" s="424" t="s">
        <v>4671</v>
      </c>
      <c r="D454" s="424" t="s">
        <v>4672</v>
      </c>
      <c r="E454" s="424" t="s">
        <v>161</v>
      </c>
      <c r="F454" s="27">
        <v>82</v>
      </c>
      <c r="G454" s="402" t="str">
        <f t="shared" si="7"/>
        <v>Tốt</v>
      </c>
      <c r="H454" s="422"/>
    </row>
    <row r="455" spans="1:8" s="26" customFormat="1" ht="17.100000000000001" customHeight="1" x14ac:dyDescent="0.25">
      <c r="A455" s="434">
        <v>432</v>
      </c>
      <c r="B455" s="10">
        <v>55</v>
      </c>
      <c r="C455" s="424" t="s">
        <v>4673</v>
      </c>
      <c r="D455" s="424" t="s">
        <v>50</v>
      </c>
      <c r="E455" s="424" t="s">
        <v>186</v>
      </c>
      <c r="F455" s="27">
        <v>78</v>
      </c>
      <c r="G455" s="402" t="str">
        <f t="shared" si="7"/>
        <v>Khá</v>
      </c>
      <c r="H455" s="422" t="s">
        <v>73</v>
      </c>
    </row>
    <row r="456" spans="1:8" s="26" customFormat="1" ht="17.100000000000001" customHeight="1" x14ac:dyDescent="0.25">
      <c r="A456" s="434">
        <v>433</v>
      </c>
      <c r="B456" s="10">
        <v>56</v>
      </c>
      <c r="C456" s="424" t="s">
        <v>4674</v>
      </c>
      <c r="D456" s="424" t="s">
        <v>4675</v>
      </c>
      <c r="E456" s="424" t="s">
        <v>142</v>
      </c>
      <c r="F456" s="27">
        <v>91</v>
      </c>
      <c r="G456" s="402" t="str">
        <f t="shared" si="7"/>
        <v>Xuất sắc</v>
      </c>
      <c r="H456" s="422"/>
    </row>
    <row r="457" spans="1:8" s="8" customFormat="1" x14ac:dyDescent="0.25">
      <c r="A457" s="443" t="s">
        <v>5445</v>
      </c>
      <c r="B457" s="444"/>
      <c r="C457" s="434"/>
      <c r="D457" s="434"/>
      <c r="E457" s="434"/>
      <c r="F457" s="434"/>
      <c r="G457" s="434"/>
      <c r="H457" s="422"/>
    </row>
    <row r="458" spans="1:8" s="26" customFormat="1" ht="33" customHeight="1" x14ac:dyDescent="0.25">
      <c r="A458" s="430" t="s">
        <v>117</v>
      </c>
      <c r="B458" s="431" t="s">
        <v>117</v>
      </c>
      <c r="C458" s="25" t="s">
        <v>32</v>
      </c>
      <c r="D458" s="25" t="s">
        <v>33</v>
      </c>
      <c r="E458" s="432" t="s">
        <v>162</v>
      </c>
      <c r="F458" s="25" t="s">
        <v>397</v>
      </c>
      <c r="G458" s="25" t="s">
        <v>4</v>
      </c>
      <c r="H458" s="433" t="s">
        <v>0</v>
      </c>
    </row>
    <row r="459" spans="1:8" s="26" customFormat="1" ht="17.100000000000001" customHeight="1" x14ac:dyDescent="0.25">
      <c r="A459" s="434"/>
      <c r="B459" s="10"/>
      <c r="C459" s="25" t="s">
        <v>5569</v>
      </c>
      <c r="D459" s="27"/>
      <c r="E459" s="435"/>
      <c r="F459" s="27"/>
      <c r="G459" s="27"/>
      <c r="H459" s="422"/>
    </row>
    <row r="460" spans="1:8" s="26" customFormat="1" ht="17.100000000000001" customHeight="1" x14ac:dyDescent="0.25">
      <c r="A460" s="434">
        <v>434</v>
      </c>
      <c r="B460" s="10">
        <v>1</v>
      </c>
      <c r="C460" s="424" t="s">
        <v>5129</v>
      </c>
      <c r="D460" s="424" t="s">
        <v>1787</v>
      </c>
      <c r="E460" s="424" t="s">
        <v>71</v>
      </c>
      <c r="F460" s="27">
        <v>95</v>
      </c>
      <c r="G460" s="402" t="str">
        <f t="shared" ref="G460:G523" si="8">IF(F460&gt;=90,"Xuất sắc",IF(F460&gt;=80,"Tốt",IF(F460&gt;=65,"Khá",IF(F460&gt;=50,"Trung bình",IF(F460&gt;=35,"Yếu","Kém")))))</f>
        <v>Xuất sắc</v>
      </c>
      <c r="H460" s="422"/>
    </row>
    <row r="461" spans="1:8" s="26" customFormat="1" ht="17.100000000000001" customHeight="1" x14ac:dyDescent="0.25">
      <c r="A461" s="434">
        <v>435</v>
      </c>
      <c r="B461" s="10">
        <v>2</v>
      </c>
      <c r="C461" s="424" t="s">
        <v>5130</v>
      </c>
      <c r="D461" s="424" t="s">
        <v>550</v>
      </c>
      <c r="E461" s="424" t="s">
        <v>34</v>
      </c>
      <c r="F461" s="27">
        <v>78</v>
      </c>
      <c r="G461" s="402" t="str">
        <f t="shared" si="8"/>
        <v>Khá</v>
      </c>
      <c r="H461" s="422"/>
    </row>
    <row r="462" spans="1:8" s="26" customFormat="1" ht="17.100000000000001" customHeight="1" x14ac:dyDescent="0.25">
      <c r="A462" s="434">
        <v>436</v>
      </c>
      <c r="B462" s="10">
        <v>3</v>
      </c>
      <c r="C462" s="424" t="s">
        <v>5131</v>
      </c>
      <c r="D462" s="424" t="s">
        <v>5132</v>
      </c>
      <c r="E462" s="424" t="s">
        <v>34</v>
      </c>
      <c r="F462" s="27">
        <v>30</v>
      </c>
      <c r="G462" s="402" t="str">
        <f t="shared" si="8"/>
        <v>Kém</v>
      </c>
      <c r="H462" s="422" t="s">
        <v>73</v>
      </c>
    </row>
    <row r="463" spans="1:8" s="26" customFormat="1" ht="17.100000000000001" customHeight="1" x14ac:dyDescent="0.25">
      <c r="A463" s="434">
        <v>437</v>
      </c>
      <c r="B463" s="10">
        <v>4</v>
      </c>
      <c r="C463" s="424" t="s">
        <v>5133</v>
      </c>
      <c r="D463" s="424" t="s">
        <v>5134</v>
      </c>
      <c r="E463" s="424" t="s">
        <v>34</v>
      </c>
      <c r="F463" s="27">
        <v>76</v>
      </c>
      <c r="G463" s="402" t="str">
        <f t="shared" si="8"/>
        <v>Khá</v>
      </c>
      <c r="H463" s="422"/>
    </row>
    <row r="464" spans="1:8" s="26" customFormat="1" ht="17.100000000000001" customHeight="1" x14ac:dyDescent="0.25">
      <c r="A464" s="434">
        <v>438</v>
      </c>
      <c r="B464" s="10">
        <v>5</v>
      </c>
      <c r="C464" s="424" t="s">
        <v>5135</v>
      </c>
      <c r="D464" s="424" t="s">
        <v>2716</v>
      </c>
      <c r="E464" s="424" t="s">
        <v>147</v>
      </c>
      <c r="F464" s="27">
        <v>85</v>
      </c>
      <c r="G464" s="402" t="str">
        <f t="shared" si="8"/>
        <v>Tốt</v>
      </c>
      <c r="H464" s="422"/>
    </row>
    <row r="465" spans="1:8" s="26" customFormat="1" ht="17.100000000000001" customHeight="1" x14ac:dyDescent="0.25">
      <c r="A465" s="434">
        <v>439</v>
      </c>
      <c r="B465" s="10">
        <v>6</v>
      </c>
      <c r="C465" s="424" t="s">
        <v>5136</v>
      </c>
      <c r="D465" s="424" t="s">
        <v>46</v>
      </c>
      <c r="E465" s="424" t="s">
        <v>219</v>
      </c>
      <c r="F465" s="27">
        <v>80</v>
      </c>
      <c r="G465" s="402" t="str">
        <f t="shared" si="8"/>
        <v>Tốt</v>
      </c>
      <c r="H465" s="422"/>
    </row>
    <row r="466" spans="1:8" s="26" customFormat="1" ht="17.100000000000001" customHeight="1" x14ac:dyDescent="0.25">
      <c r="A466" s="434">
        <v>440</v>
      </c>
      <c r="B466" s="10">
        <v>7</v>
      </c>
      <c r="C466" s="424" t="s">
        <v>5137</v>
      </c>
      <c r="D466" s="424" t="s">
        <v>68</v>
      </c>
      <c r="E466" s="424" t="s">
        <v>2697</v>
      </c>
      <c r="F466" s="27">
        <v>72</v>
      </c>
      <c r="G466" s="402" t="str">
        <f t="shared" si="8"/>
        <v>Khá</v>
      </c>
      <c r="H466" s="422"/>
    </row>
    <row r="467" spans="1:8" s="26" customFormat="1" ht="17.100000000000001" customHeight="1" x14ac:dyDescent="0.25">
      <c r="A467" s="434">
        <v>441</v>
      </c>
      <c r="B467" s="10">
        <v>8</v>
      </c>
      <c r="C467" s="424" t="s">
        <v>5138</v>
      </c>
      <c r="D467" s="424" t="s">
        <v>48</v>
      </c>
      <c r="E467" s="424" t="s">
        <v>14</v>
      </c>
      <c r="F467" s="27">
        <v>88</v>
      </c>
      <c r="G467" s="402" t="str">
        <f t="shared" si="8"/>
        <v>Tốt</v>
      </c>
      <c r="H467" s="422"/>
    </row>
    <row r="468" spans="1:8" s="26" customFormat="1" ht="17.100000000000001" customHeight="1" x14ac:dyDescent="0.25">
      <c r="A468" s="434">
        <v>442</v>
      </c>
      <c r="B468" s="10">
        <v>9</v>
      </c>
      <c r="C468" s="424" t="s">
        <v>5139</v>
      </c>
      <c r="D468" s="424" t="s">
        <v>50</v>
      </c>
      <c r="E468" s="424" t="s">
        <v>14</v>
      </c>
      <c r="F468" s="27">
        <v>85</v>
      </c>
      <c r="G468" s="402" t="str">
        <f t="shared" si="8"/>
        <v>Tốt</v>
      </c>
      <c r="H468" s="422"/>
    </row>
    <row r="469" spans="1:8" s="26" customFormat="1" ht="17.100000000000001" customHeight="1" x14ac:dyDescent="0.25">
      <c r="A469" s="434">
        <v>443</v>
      </c>
      <c r="B469" s="10">
        <v>10</v>
      </c>
      <c r="C469" s="424" t="s">
        <v>5140</v>
      </c>
      <c r="D469" s="424" t="s">
        <v>89</v>
      </c>
      <c r="E469" s="424" t="s">
        <v>20</v>
      </c>
      <c r="F469" s="27">
        <v>93</v>
      </c>
      <c r="G469" s="402" t="str">
        <f t="shared" si="8"/>
        <v>Xuất sắc</v>
      </c>
      <c r="H469" s="422"/>
    </row>
    <row r="470" spans="1:8" s="26" customFormat="1" ht="17.100000000000001" customHeight="1" x14ac:dyDescent="0.25">
      <c r="A470" s="434">
        <v>444</v>
      </c>
      <c r="B470" s="10">
        <v>11</v>
      </c>
      <c r="C470" s="424" t="s">
        <v>5141</v>
      </c>
      <c r="D470" s="424" t="s">
        <v>5142</v>
      </c>
      <c r="E470" s="424" t="s">
        <v>231</v>
      </c>
      <c r="F470" s="27">
        <v>90</v>
      </c>
      <c r="G470" s="402" t="str">
        <f t="shared" si="8"/>
        <v>Xuất sắc</v>
      </c>
      <c r="H470" s="422"/>
    </row>
    <row r="471" spans="1:8" s="26" customFormat="1" ht="17.100000000000001" customHeight="1" x14ac:dyDescent="0.25">
      <c r="A471" s="434">
        <v>445</v>
      </c>
      <c r="B471" s="10">
        <v>12</v>
      </c>
      <c r="C471" s="424" t="s">
        <v>5143</v>
      </c>
      <c r="D471" s="424" t="s">
        <v>5144</v>
      </c>
      <c r="E471" s="424" t="s">
        <v>231</v>
      </c>
      <c r="F471" s="27">
        <v>30</v>
      </c>
      <c r="G471" s="402" t="str">
        <f t="shared" si="8"/>
        <v>Kém</v>
      </c>
      <c r="H471" s="422" t="s">
        <v>73</v>
      </c>
    </row>
    <row r="472" spans="1:8" s="26" customFormat="1" ht="17.100000000000001" customHeight="1" x14ac:dyDescent="0.25">
      <c r="A472" s="434">
        <v>446</v>
      </c>
      <c r="B472" s="10">
        <v>13</v>
      </c>
      <c r="C472" s="424" t="s">
        <v>5145</v>
      </c>
      <c r="D472" s="424" t="s">
        <v>422</v>
      </c>
      <c r="E472" s="424" t="s">
        <v>180</v>
      </c>
      <c r="F472" s="27">
        <v>93</v>
      </c>
      <c r="G472" s="402" t="str">
        <f t="shared" si="8"/>
        <v>Xuất sắc</v>
      </c>
      <c r="H472" s="422"/>
    </row>
    <row r="473" spans="1:8" s="26" customFormat="1" ht="17.100000000000001" customHeight="1" x14ac:dyDescent="0.25">
      <c r="A473" s="434">
        <v>447</v>
      </c>
      <c r="B473" s="10">
        <v>14</v>
      </c>
      <c r="C473" s="424" t="s">
        <v>5146</v>
      </c>
      <c r="D473" s="424" t="s">
        <v>5147</v>
      </c>
      <c r="E473" s="424" t="s">
        <v>21</v>
      </c>
      <c r="F473" s="27">
        <v>94</v>
      </c>
      <c r="G473" s="402" t="str">
        <f t="shared" si="8"/>
        <v>Xuất sắc</v>
      </c>
      <c r="H473" s="422"/>
    </row>
    <row r="474" spans="1:8" s="26" customFormat="1" ht="17.100000000000001" customHeight="1" x14ac:dyDescent="0.25">
      <c r="A474" s="434">
        <v>448</v>
      </c>
      <c r="B474" s="10">
        <v>15</v>
      </c>
      <c r="C474" s="424" t="s">
        <v>5148</v>
      </c>
      <c r="D474" s="424" t="s">
        <v>265</v>
      </c>
      <c r="E474" s="424" t="s">
        <v>21</v>
      </c>
      <c r="F474" s="27">
        <v>91</v>
      </c>
      <c r="G474" s="402" t="str">
        <f t="shared" si="8"/>
        <v>Xuất sắc</v>
      </c>
      <c r="H474" s="422"/>
    </row>
    <row r="475" spans="1:8" s="26" customFormat="1" ht="17.100000000000001" customHeight="1" x14ac:dyDescent="0.25">
      <c r="A475" s="434">
        <v>449</v>
      </c>
      <c r="B475" s="10">
        <v>16</v>
      </c>
      <c r="C475" s="424" t="s">
        <v>5149</v>
      </c>
      <c r="D475" s="424" t="s">
        <v>50</v>
      </c>
      <c r="E475" s="424" t="s">
        <v>21</v>
      </c>
      <c r="F475" s="27">
        <v>85</v>
      </c>
      <c r="G475" s="402" t="str">
        <f t="shared" si="8"/>
        <v>Tốt</v>
      </c>
      <c r="H475" s="422"/>
    </row>
    <row r="476" spans="1:8" s="26" customFormat="1" ht="17.100000000000001" customHeight="1" x14ac:dyDescent="0.25">
      <c r="A476" s="434">
        <v>450</v>
      </c>
      <c r="B476" s="10">
        <v>17</v>
      </c>
      <c r="C476" s="424" t="s">
        <v>5150</v>
      </c>
      <c r="D476" s="424" t="s">
        <v>427</v>
      </c>
      <c r="E476" s="424" t="s">
        <v>189</v>
      </c>
      <c r="F476" s="27">
        <v>90</v>
      </c>
      <c r="G476" s="402" t="str">
        <f t="shared" si="8"/>
        <v>Xuất sắc</v>
      </c>
      <c r="H476" s="422"/>
    </row>
    <row r="477" spans="1:8" s="26" customFormat="1" ht="17.100000000000001" customHeight="1" x14ac:dyDescent="0.25">
      <c r="A477" s="434">
        <v>451</v>
      </c>
      <c r="B477" s="10">
        <v>18</v>
      </c>
      <c r="C477" s="424" t="s">
        <v>5151</v>
      </c>
      <c r="D477" s="424" t="s">
        <v>187</v>
      </c>
      <c r="E477" s="424" t="s">
        <v>189</v>
      </c>
      <c r="F477" s="27">
        <v>73</v>
      </c>
      <c r="G477" s="402" t="str">
        <f t="shared" si="8"/>
        <v>Khá</v>
      </c>
      <c r="H477" s="422" t="s">
        <v>73</v>
      </c>
    </row>
    <row r="478" spans="1:8" s="26" customFormat="1" ht="17.100000000000001" customHeight="1" x14ac:dyDescent="0.25">
      <c r="A478" s="434">
        <v>452</v>
      </c>
      <c r="B478" s="10">
        <v>19</v>
      </c>
      <c r="C478" s="424" t="s">
        <v>5152</v>
      </c>
      <c r="D478" s="424" t="s">
        <v>18</v>
      </c>
      <c r="E478" s="424" t="s">
        <v>109</v>
      </c>
      <c r="F478" s="27">
        <v>87</v>
      </c>
      <c r="G478" s="402" t="str">
        <f t="shared" si="8"/>
        <v>Tốt</v>
      </c>
      <c r="H478" s="422"/>
    </row>
    <row r="479" spans="1:8" s="26" customFormat="1" ht="17.100000000000001" customHeight="1" x14ac:dyDescent="0.25">
      <c r="A479" s="434">
        <v>453</v>
      </c>
      <c r="B479" s="10">
        <v>20</v>
      </c>
      <c r="C479" s="424" t="s">
        <v>5153</v>
      </c>
      <c r="D479" s="424" t="s">
        <v>46</v>
      </c>
      <c r="E479" s="424" t="s">
        <v>8</v>
      </c>
      <c r="F479" s="27">
        <v>86</v>
      </c>
      <c r="G479" s="402" t="str">
        <f t="shared" si="8"/>
        <v>Tốt</v>
      </c>
      <c r="H479" s="422"/>
    </row>
    <row r="480" spans="1:8" s="26" customFormat="1" ht="17.100000000000001" customHeight="1" x14ac:dyDescent="0.25">
      <c r="A480" s="434">
        <v>454</v>
      </c>
      <c r="B480" s="10">
        <v>21</v>
      </c>
      <c r="C480" s="424" t="s">
        <v>5154</v>
      </c>
      <c r="D480" s="424" t="s">
        <v>1632</v>
      </c>
      <c r="E480" s="424" t="s">
        <v>8</v>
      </c>
      <c r="F480" s="27">
        <v>30</v>
      </c>
      <c r="G480" s="402" t="str">
        <f t="shared" si="8"/>
        <v>Kém</v>
      </c>
      <c r="H480" s="422" t="s">
        <v>73</v>
      </c>
    </row>
    <row r="481" spans="1:8" s="26" customFormat="1" ht="17.100000000000001" customHeight="1" x14ac:dyDescent="0.25">
      <c r="A481" s="434">
        <v>455</v>
      </c>
      <c r="B481" s="10">
        <v>22</v>
      </c>
      <c r="C481" s="424" t="s">
        <v>5155</v>
      </c>
      <c r="D481" s="424" t="s">
        <v>5156</v>
      </c>
      <c r="E481" s="424" t="s">
        <v>25</v>
      </c>
      <c r="F481" s="27">
        <v>92</v>
      </c>
      <c r="G481" s="402" t="str">
        <f t="shared" si="8"/>
        <v>Xuất sắc</v>
      </c>
      <c r="H481" s="422"/>
    </row>
    <row r="482" spans="1:8" s="26" customFormat="1" ht="17.100000000000001" customHeight="1" x14ac:dyDescent="0.25">
      <c r="A482" s="434">
        <v>456</v>
      </c>
      <c r="B482" s="10">
        <v>23</v>
      </c>
      <c r="C482" s="424" t="s">
        <v>5157</v>
      </c>
      <c r="D482" s="424" t="s">
        <v>701</v>
      </c>
      <c r="E482" s="424" t="s">
        <v>25</v>
      </c>
      <c r="F482" s="27">
        <v>76</v>
      </c>
      <c r="G482" s="402" t="str">
        <f t="shared" si="8"/>
        <v>Khá</v>
      </c>
      <c r="H482" s="422"/>
    </row>
    <row r="483" spans="1:8" s="26" customFormat="1" ht="17.100000000000001" customHeight="1" x14ac:dyDescent="0.25">
      <c r="A483" s="434">
        <v>457</v>
      </c>
      <c r="B483" s="10">
        <v>24</v>
      </c>
      <c r="C483" s="424" t="s">
        <v>5158</v>
      </c>
      <c r="D483" s="424" t="s">
        <v>5159</v>
      </c>
      <c r="E483" s="424" t="s">
        <v>201</v>
      </c>
      <c r="F483" s="27">
        <v>87</v>
      </c>
      <c r="G483" s="402" t="str">
        <f t="shared" si="8"/>
        <v>Tốt</v>
      </c>
      <c r="H483" s="422"/>
    </row>
    <row r="484" spans="1:8" s="26" customFormat="1" ht="17.100000000000001" customHeight="1" x14ac:dyDescent="0.25">
      <c r="A484" s="434">
        <v>458</v>
      </c>
      <c r="B484" s="10">
        <v>25</v>
      </c>
      <c r="C484" s="424" t="s">
        <v>5160</v>
      </c>
      <c r="D484" s="424" t="s">
        <v>5161</v>
      </c>
      <c r="E484" s="424" t="s">
        <v>182</v>
      </c>
      <c r="F484" s="27">
        <v>96</v>
      </c>
      <c r="G484" s="402" t="str">
        <f t="shared" si="8"/>
        <v>Xuất sắc</v>
      </c>
      <c r="H484" s="422"/>
    </row>
    <row r="485" spans="1:8" s="26" customFormat="1" ht="17.100000000000001" customHeight="1" x14ac:dyDescent="0.25">
      <c r="A485" s="434">
        <v>459</v>
      </c>
      <c r="B485" s="10">
        <v>26</v>
      </c>
      <c r="C485" s="424" t="s">
        <v>5162</v>
      </c>
      <c r="D485" s="424" t="s">
        <v>60</v>
      </c>
      <c r="E485" s="424" t="s">
        <v>26</v>
      </c>
      <c r="F485" s="27">
        <v>99</v>
      </c>
      <c r="G485" s="402" t="str">
        <f t="shared" si="8"/>
        <v>Xuất sắc</v>
      </c>
      <c r="H485" s="422"/>
    </row>
    <row r="486" spans="1:8" s="26" customFormat="1" ht="17.100000000000001" customHeight="1" x14ac:dyDescent="0.25">
      <c r="A486" s="434">
        <v>460</v>
      </c>
      <c r="B486" s="10">
        <v>27</v>
      </c>
      <c r="C486" s="424" t="s">
        <v>5163</v>
      </c>
      <c r="D486" s="424" t="s">
        <v>98</v>
      </c>
      <c r="E486" s="424" t="s">
        <v>26</v>
      </c>
      <c r="F486" s="27">
        <v>85</v>
      </c>
      <c r="G486" s="402" t="str">
        <f t="shared" si="8"/>
        <v>Tốt</v>
      </c>
      <c r="H486" s="422"/>
    </row>
    <row r="487" spans="1:8" s="26" customFormat="1" ht="17.100000000000001" customHeight="1" x14ac:dyDescent="0.25">
      <c r="A487" s="434">
        <v>461</v>
      </c>
      <c r="B487" s="10">
        <v>28</v>
      </c>
      <c r="C487" s="424" t="s">
        <v>5164</v>
      </c>
      <c r="D487" s="424" t="s">
        <v>453</v>
      </c>
      <c r="E487" s="424" t="s">
        <v>9</v>
      </c>
      <c r="F487" s="27">
        <v>95</v>
      </c>
      <c r="G487" s="402" t="str">
        <f t="shared" si="8"/>
        <v>Xuất sắc</v>
      </c>
      <c r="H487" s="422"/>
    </row>
    <row r="488" spans="1:8" s="26" customFormat="1" ht="17.100000000000001" customHeight="1" x14ac:dyDescent="0.25">
      <c r="A488" s="434">
        <v>462</v>
      </c>
      <c r="B488" s="10">
        <v>29</v>
      </c>
      <c r="C488" s="424" t="s">
        <v>5165</v>
      </c>
      <c r="D488" s="424" t="s">
        <v>902</v>
      </c>
      <c r="E488" s="424" t="s">
        <v>9</v>
      </c>
      <c r="F488" s="27">
        <v>90</v>
      </c>
      <c r="G488" s="402" t="str">
        <f t="shared" si="8"/>
        <v>Xuất sắc</v>
      </c>
      <c r="H488" s="422"/>
    </row>
    <row r="489" spans="1:8" s="26" customFormat="1" ht="17.100000000000001" customHeight="1" x14ac:dyDescent="0.25">
      <c r="A489" s="434">
        <v>463</v>
      </c>
      <c r="B489" s="10">
        <v>30</v>
      </c>
      <c r="C489" s="424" t="s">
        <v>5166</v>
      </c>
      <c r="D489" s="424" t="s">
        <v>18</v>
      </c>
      <c r="E489" s="424" t="s">
        <v>11</v>
      </c>
      <c r="F489" s="27">
        <v>80</v>
      </c>
      <c r="G489" s="402" t="str">
        <f t="shared" si="8"/>
        <v>Tốt</v>
      </c>
      <c r="H489" s="422"/>
    </row>
    <row r="490" spans="1:8" s="26" customFormat="1" ht="17.100000000000001" customHeight="1" x14ac:dyDescent="0.25">
      <c r="A490" s="434">
        <v>464</v>
      </c>
      <c r="B490" s="10">
        <v>31</v>
      </c>
      <c r="C490" s="424" t="s">
        <v>5167</v>
      </c>
      <c r="D490" s="424" t="s">
        <v>76</v>
      </c>
      <c r="E490" s="424" t="s">
        <v>133</v>
      </c>
      <c r="F490" s="27">
        <v>97</v>
      </c>
      <c r="G490" s="402" t="str">
        <f t="shared" si="8"/>
        <v>Xuất sắc</v>
      </c>
      <c r="H490" s="422"/>
    </row>
    <row r="491" spans="1:8" s="26" customFormat="1" ht="17.100000000000001" customHeight="1" x14ac:dyDescent="0.25">
      <c r="A491" s="434">
        <v>465</v>
      </c>
      <c r="B491" s="10">
        <v>32</v>
      </c>
      <c r="C491" s="424" t="s">
        <v>5168</v>
      </c>
      <c r="D491" s="424" t="s">
        <v>1705</v>
      </c>
      <c r="E491" s="424" t="s">
        <v>133</v>
      </c>
      <c r="F491" s="27">
        <v>88</v>
      </c>
      <c r="G491" s="402" t="str">
        <f t="shared" si="8"/>
        <v>Tốt</v>
      </c>
      <c r="H491" s="422"/>
    </row>
    <row r="492" spans="1:8" s="26" customFormat="1" ht="17.100000000000001" customHeight="1" x14ac:dyDescent="0.25">
      <c r="A492" s="434">
        <v>466</v>
      </c>
      <c r="B492" s="10">
        <v>33</v>
      </c>
      <c r="C492" s="424" t="s">
        <v>5169</v>
      </c>
      <c r="D492" s="424" t="s">
        <v>5170</v>
      </c>
      <c r="E492" s="424" t="s">
        <v>63</v>
      </c>
      <c r="F492" s="27">
        <v>80</v>
      </c>
      <c r="G492" s="402" t="str">
        <f t="shared" si="8"/>
        <v>Tốt</v>
      </c>
      <c r="H492" s="422" t="s">
        <v>73</v>
      </c>
    </row>
    <row r="493" spans="1:8" s="26" customFormat="1" ht="17.100000000000001" customHeight="1" x14ac:dyDescent="0.25">
      <c r="A493" s="434">
        <v>467</v>
      </c>
      <c r="B493" s="10">
        <v>34</v>
      </c>
      <c r="C493" s="424" t="s">
        <v>5171</v>
      </c>
      <c r="D493" s="424" t="s">
        <v>2225</v>
      </c>
      <c r="E493" s="424" t="s">
        <v>203</v>
      </c>
      <c r="F493" s="27">
        <v>79</v>
      </c>
      <c r="G493" s="402" t="str">
        <f t="shared" si="8"/>
        <v>Khá</v>
      </c>
      <c r="H493" s="422"/>
    </row>
    <row r="494" spans="1:8" s="26" customFormat="1" ht="17.100000000000001" customHeight="1" x14ac:dyDescent="0.25">
      <c r="A494" s="434">
        <v>468</v>
      </c>
      <c r="B494" s="10">
        <v>35</v>
      </c>
      <c r="C494" s="424" t="s">
        <v>5172</v>
      </c>
      <c r="D494" s="424" t="s">
        <v>46</v>
      </c>
      <c r="E494" s="424" t="s">
        <v>64</v>
      </c>
      <c r="F494" s="27">
        <v>73</v>
      </c>
      <c r="G494" s="402" t="str">
        <f t="shared" si="8"/>
        <v>Khá</v>
      </c>
      <c r="H494" s="422"/>
    </row>
    <row r="495" spans="1:8" s="26" customFormat="1" ht="17.100000000000001" customHeight="1" x14ac:dyDescent="0.25">
      <c r="A495" s="434">
        <v>469</v>
      </c>
      <c r="B495" s="10">
        <v>36</v>
      </c>
      <c r="C495" s="424" t="s">
        <v>5173</v>
      </c>
      <c r="D495" s="424" t="s">
        <v>18</v>
      </c>
      <c r="E495" s="424" t="s">
        <v>64</v>
      </c>
      <c r="F495" s="27">
        <v>66</v>
      </c>
      <c r="G495" s="402" t="str">
        <f t="shared" si="8"/>
        <v>Khá</v>
      </c>
      <c r="H495" s="422" t="s">
        <v>73</v>
      </c>
    </row>
    <row r="496" spans="1:8" s="26" customFormat="1" ht="17.100000000000001" customHeight="1" x14ac:dyDescent="0.25">
      <c r="A496" s="434">
        <v>470</v>
      </c>
      <c r="B496" s="10">
        <v>37</v>
      </c>
      <c r="C496" s="424" t="s">
        <v>5174</v>
      </c>
      <c r="D496" s="424" t="s">
        <v>144</v>
      </c>
      <c r="E496" s="424" t="s">
        <v>64</v>
      </c>
      <c r="F496" s="27">
        <v>95</v>
      </c>
      <c r="G496" s="402" t="str">
        <f t="shared" si="8"/>
        <v>Xuất sắc</v>
      </c>
      <c r="H496" s="422"/>
    </row>
    <row r="497" spans="1:8" s="26" customFormat="1" ht="17.100000000000001" customHeight="1" x14ac:dyDescent="0.25">
      <c r="A497" s="434">
        <v>471</v>
      </c>
      <c r="B497" s="10">
        <v>38</v>
      </c>
      <c r="C497" s="424" t="s">
        <v>5175</v>
      </c>
      <c r="D497" s="424" t="s">
        <v>2992</v>
      </c>
      <c r="E497" s="424" t="s">
        <v>137</v>
      </c>
      <c r="F497" s="27">
        <v>30</v>
      </c>
      <c r="G497" s="402" t="str">
        <f t="shared" si="8"/>
        <v>Kém</v>
      </c>
      <c r="H497" s="422" t="s">
        <v>73</v>
      </c>
    </row>
    <row r="498" spans="1:8" s="26" customFormat="1" ht="17.100000000000001" customHeight="1" x14ac:dyDescent="0.25">
      <c r="A498" s="434">
        <v>472</v>
      </c>
      <c r="B498" s="10">
        <v>39</v>
      </c>
      <c r="C498" s="424" t="s">
        <v>5176</v>
      </c>
      <c r="D498" s="424" t="s">
        <v>557</v>
      </c>
      <c r="E498" s="424" t="s">
        <v>137</v>
      </c>
      <c r="F498" s="27">
        <v>30</v>
      </c>
      <c r="G498" s="402" t="str">
        <f t="shared" si="8"/>
        <v>Kém</v>
      </c>
      <c r="H498" s="422" t="s">
        <v>73</v>
      </c>
    </row>
    <row r="499" spans="1:8" s="26" customFormat="1" ht="17.100000000000001" customHeight="1" x14ac:dyDescent="0.25">
      <c r="A499" s="434">
        <v>473</v>
      </c>
      <c r="B499" s="10">
        <v>40</v>
      </c>
      <c r="C499" s="424" t="s">
        <v>5177</v>
      </c>
      <c r="D499" s="424" t="s">
        <v>5178</v>
      </c>
      <c r="E499" s="424" t="s">
        <v>66</v>
      </c>
      <c r="F499" s="27">
        <v>95</v>
      </c>
      <c r="G499" s="402" t="str">
        <f t="shared" si="8"/>
        <v>Xuất sắc</v>
      </c>
      <c r="H499" s="422"/>
    </row>
    <row r="500" spans="1:8" s="26" customFormat="1" ht="17.100000000000001" customHeight="1" x14ac:dyDescent="0.25">
      <c r="A500" s="434">
        <v>474</v>
      </c>
      <c r="B500" s="10">
        <v>41</v>
      </c>
      <c r="C500" s="424" t="s">
        <v>5179</v>
      </c>
      <c r="D500" s="424" t="s">
        <v>2920</v>
      </c>
      <c r="E500" s="424" t="s">
        <v>12</v>
      </c>
      <c r="F500" s="27">
        <v>88</v>
      </c>
      <c r="G500" s="402" t="str">
        <f t="shared" si="8"/>
        <v>Tốt</v>
      </c>
      <c r="H500" s="422"/>
    </row>
    <row r="501" spans="1:8" s="26" customFormat="1" ht="17.100000000000001" customHeight="1" x14ac:dyDescent="0.25">
      <c r="A501" s="434">
        <v>475</v>
      </c>
      <c r="B501" s="10">
        <v>42</v>
      </c>
      <c r="C501" s="424" t="s">
        <v>5180</v>
      </c>
      <c r="D501" s="424" t="s">
        <v>253</v>
      </c>
      <c r="E501" s="424" t="s">
        <v>12</v>
      </c>
      <c r="F501" s="27">
        <v>85</v>
      </c>
      <c r="G501" s="402" t="str">
        <f t="shared" si="8"/>
        <v>Tốt</v>
      </c>
      <c r="H501" s="422"/>
    </row>
    <row r="502" spans="1:8" s="26" customFormat="1" ht="17.100000000000001" customHeight="1" x14ac:dyDescent="0.25">
      <c r="A502" s="434">
        <v>476</v>
      </c>
      <c r="B502" s="10">
        <v>43</v>
      </c>
      <c r="C502" s="424" t="s">
        <v>5181</v>
      </c>
      <c r="D502" s="424" t="s">
        <v>467</v>
      </c>
      <c r="E502" s="424" t="s">
        <v>2284</v>
      </c>
      <c r="F502" s="27">
        <v>78</v>
      </c>
      <c r="G502" s="402" t="str">
        <f t="shared" si="8"/>
        <v>Khá</v>
      </c>
      <c r="H502" s="422"/>
    </row>
    <row r="503" spans="1:8" s="26" customFormat="1" ht="17.100000000000001" customHeight="1" x14ac:dyDescent="0.25">
      <c r="A503" s="434">
        <v>477</v>
      </c>
      <c r="B503" s="10">
        <v>44</v>
      </c>
      <c r="C503" s="424" t="s">
        <v>5182</v>
      </c>
      <c r="D503" s="424" t="s">
        <v>3191</v>
      </c>
      <c r="E503" s="424" t="s">
        <v>317</v>
      </c>
      <c r="F503" s="27">
        <v>73</v>
      </c>
      <c r="G503" s="402" t="str">
        <f t="shared" si="8"/>
        <v>Khá</v>
      </c>
      <c r="H503" s="422"/>
    </row>
    <row r="504" spans="1:8" s="26" customFormat="1" ht="17.100000000000001" customHeight="1" x14ac:dyDescent="0.25">
      <c r="A504" s="434">
        <v>478</v>
      </c>
      <c r="B504" s="10">
        <v>45</v>
      </c>
      <c r="C504" s="424" t="s">
        <v>5183</v>
      </c>
      <c r="D504" s="424" t="s">
        <v>534</v>
      </c>
      <c r="E504" s="424" t="s">
        <v>317</v>
      </c>
      <c r="F504" s="27">
        <v>80</v>
      </c>
      <c r="G504" s="402" t="str">
        <f t="shared" si="8"/>
        <v>Tốt</v>
      </c>
      <c r="H504" s="422"/>
    </row>
    <row r="505" spans="1:8" s="26" customFormat="1" ht="17.100000000000001" customHeight="1" x14ac:dyDescent="0.25">
      <c r="A505" s="434">
        <v>479</v>
      </c>
      <c r="B505" s="10">
        <v>46</v>
      </c>
      <c r="C505" s="424" t="s">
        <v>5184</v>
      </c>
      <c r="D505" s="424" t="s">
        <v>3102</v>
      </c>
      <c r="E505" s="424" t="s">
        <v>317</v>
      </c>
      <c r="F505" s="27">
        <v>76</v>
      </c>
      <c r="G505" s="402" t="str">
        <f t="shared" si="8"/>
        <v>Khá</v>
      </c>
      <c r="H505" s="422"/>
    </row>
    <row r="506" spans="1:8" s="26" customFormat="1" ht="17.100000000000001" customHeight="1" x14ac:dyDescent="0.25">
      <c r="A506" s="434">
        <v>480</v>
      </c>
      <c r="B506" s="10">
        <v>47</v>
      </c>
      <c r="C506" s="424" t="s">
        <v>5185</v>
      </c>
      <c r="D506" s="424" t="s">
        <v>4130</v>
      </c>
      <c r="E506" s="424" t="s">
        <v>140</v>
      </c>
      <c r="F506" s="27">
        <v>73</v>
      </c>
      <c r="G506" s="402" t="str">
        <f t="shared" si="8"/>
        <v>Khá</v>
      </c>
      <c r="H506" s="422"/>
    </row>
    <row r="507" spans="1:8" s="26" customFormat="1" ht="17.100000000000001" customHeight="1" x14ac:dyDescent="0.25">
      <c r="A507" s="434">
        <v>481</v>
      </c>
      <c r="B507" s="10">
        <v>48</v>
      </c>
      <c r="C507" s="424" t="s">
        <v>5186</v>
      </c>
      <c r="D507" s="424" t="s">
        <v>5187</v>
      </c>
      <c r="E507" s="424" t="s">
        <v>140</v>
      </c>
      <c r="F507" s="27">
        <v>90</v>
      </c>
      <c r="G507" s="402" t="str">
        <f t="shared" si="8"/>
        <v>Xuất sắc</v>
      </c>
      <c r="H507" s="422"/>
    </row>
    <row r="508" spans="1:8" s="26" customFormat="1" ht="17.100000000000001" customHeight="1" x14ac:dyDescent="0.25">
      <c r="A508" s="434">
        <v>482</v>
      </c>
      <c r="B508" s="10">
        <v>49</v>
      </c>
      <c r="C508" s="424" t="s">
        <v>5188</v>
      </c>
      <c r="D508" s="424" t="s">
        <v>5189</v>
      </c>
      <c r="E508" s="424" t="s">
        <v>140</v>
      </c>
      <c r="F508" s="27">
        <v>68</v>
      </c>
      <c r="G508" s="402" t="str">
        <f t="shared" si="8"/>
        <v>Khá</v>
      </c>
      <c r="H508" s="422" t="s">
        <v>73</v>
      </c>
    </row>
    <row r="509" spans="1:8" s="26" customFormat="1" ht="17.100000000000001" customHeight="1" x14ac:dyDescent="0.25">
      <c r="A509" s="434">
        <v>483</v>
      </c>
      <c r="B509" s="10">
        <v>50</v>
      </c>
      <c r="C509" s="424" t="s">
        <v>5190</v>
      </c>
      <c r="D509" s="424" t="s">
        <v>5191</v>
      </c>
      <c r="E509" s="424" t="s">
        <v>186</v>
      </c>
      <c r="F509" s="27">
        <v>90</v>
      </c>
      <c r="G509" s="402" t="str">
        <f t="shared" si="8"/>
        <v>Xuất sắc</v>
      </c>
      <c r="H509" s="422"/>
    </row>
    <row r="510" spans="1:8" s="26" customFormat="1" ht="17.100000000000001" customHeight="1" x14ac:dyDescent="0.25">
      <c r="A510" s="434">
        <v>484</v>
      </c>
      <c r="B510" s="10">
        <v>51</v>
      </c>
      <c r="C510" s="424" t="s">
        <v>5192</v>
      </c>
      <c r="D510" s="424" t="s">
        <v>18</v>
      </c>
      <c r="E510" s="424" t="s">
        <v>24</v>
      </c>
      <c r="F510" s="27">
        <v>85</v>
      </c>
      <c r="G510" s="402" t="str">
        <f t="shared" si="8"/>
        <v>Tốt</v>
      </c>
      <c r="H510" s="422"/>
    </row>
    <row r="511" spans="1:8" s="26" customFormat="1" ht="17.100000000000001" customHeight="1" x14ac:dyDescent="0.25">
      <c r="A511" s="434">
        <v>485</v>
      </c>
      <c r="B511" s="10">
        <v>52</v>
      </c>
      <c r="C511" s="424" t="s">
        <v>5193</v>
      </c>
      <c r="D511" s="424" t="s">
        <v>48</v>
      </c>
      <c r="E511" s="424" t="s">
        <v>70</v>
      </c>
      <c r="F511" s="27">
        <v>75</v>
      </c>
      <c r="G511" s="402" t="str">
        <f t="shared" si="8"/>
        <v>Khá</v>
      </c>
      <c r="H511" s="422"/>
    </row>
    <row r="512" spans="1:8" s="26" customFormat="1" ht="17.100000000000001" customHeight="1" x14ac:dyDescent="0.25">
      <c r="A512" s="434"/>
      <c r="B512" s="10"/>
      <c r="C512" s="25" t="s">
        <v>5570</v>
      </c>
      <c r="D512" s="27"/>
      <c r="E512" s="435"/>
      <c r="F512" s="27"/>
      <c r="G512" s="27"/>
      <c r="H512" s="422"/>
    </row>
    <row r="513" spans="1:8" s="26" customFormat="1" ht="17.100000000000001" customHeight="1" x14ac:dyDescent="0.25">
      <c r="A513" s="434">
        <v>486</v>
      </c>
      <c r="B513" s="10">
        <v>1</v>
      </c>
      <c r="C513" s="424" t="s">
        <v>4709</v>
      </c>
      <c r="D513" s="424" t="s">
        <v>488</v>
      </c>
      <c r="E513" s="424" t="s">
        <v>71</v>
      </c>
      <c r="F513" s="27">
        <v>30</v>
      </c>
      <c r="G513" s="402" t="str">
        <f t="shared" si="8"/>
        <v>Kém</v>
      </c>
      <c r="H513" s="422" t="s">
        <v>73</v>
      </c>
    </row>
    <row r="514" spans="1:8" s="26" customFormat="1" ht="17.100000000000001" customHeight="1" x14ac:dyDescent="0.25">
      <c r="A514" s="434">
        <v>487</v>
      </c>
      <c r="B514" s="10">
        <v>2</v>
      </c>
      <c r="C514" s="424" t="s">
        <v>4710</v>
      </c>
      <c r="D514" s="424" t="s">
        <v>334</v>
      </c>
      <c r="E514" s="424" t="s">
        <v>34</v>
      </c>
      <c r="F514" s="27">
        <v>81</v>
      </c>
      <c r="G514" s="402" t="str">
        <f t="shared" si="8"/>
        <v>Tốt</v>
      </c>
      <c r="H514" s="422"/>
    </row>
    <row r="515" spans="1:8" s="26" customFormat="1" ht="17.100000000000001" customHeight="1" x14ac:dyDescent="0.25">
      <c r="A515" s="434">
        <v>488</v>
      </c>
      <c r="B515" s="10">
        <v>3</v>
      </c>
      <c r="C515" s="424" t="s">
        <v>4711</v>
      </c>
      <c r="D515" s="424" t="s">
        <v>122</v>
      </c>
      <c r="E515" s="424" t="s">
        <v>34</v>
      </c>
      <c r="F515" s="27">
        <v>91</v>
      </c>
      <c r="G515" s="402" t="str">
        <f t="shared" si="8"/>
        <v>Xuất sắc</v>
      </c>
      <c r="H515" s="422"/>
    </row>
    <row r="516" spans="1:8" s="26" customFormat="1" ht="17.100000000000001" customHeight="1" x14ac:dyDescent="0.25">
      <c r="A516" s="434">
        <v>489</v>
      </c>
      <c r="B516" s="10">
        <v>4</v>
      </c>
      <c r="C516" s="424" t="s">
        <v>4713</v>
      </c>
      <c r="D516" s="424" t="s">
        <v>310</v>
      </c>
      <c r="E516" s="424" t="s">
        <v>147</v>
      </c>
      <c r="F516" s="27">
        <v>93</v>
      </c>
      <c r="G516" s="402" t="str">
        <f t="shared" si="8"/>
        <v>Xuất sắc</v>
      </c>
      <c r="H516" s="422"/>
    </row>
    <row r="517" spans="1:8" s="26" customFormat="1" ht="17.100000000000001" customHeight="1" x14ac:dyDescent="0.25">
      <c r="A517" s="434">
        <v>490</v>
      </c>
      <c r="B517" s="10">
        <v>5</v>
      </c>
      <c r="C517" s="424" t="s">
        <v>4714</v>
      </c>
      <c r="D517" s="424" t="s">
        <v>3769</v>
      </c>
      <c r="E517" s="424" t="s">
        <v>430</v>
      </c>
      <c r="F517" s="27">
        <v>78</v>
      </c>
      <c r="G517" s="402" t="str">
        <f t="shared" si="8"/>
        <v>Khá</v>
      </c>
      <c r="H517" s="422" t="s">
        <v>73</v>
      </c>
    </row>
    <row r="518" spans="1:8" s="26" customFormat="1" ht="17.100000000000001" customHeight="1" x14ac:dyDescent="0.25">
      <c r="A518" s="434">
        <v>491</v>
      </c>
      <c r="B518" s="10">
        <v>6</v>
      </c>
      <c r="C518" s="424" t="s">
        <v>4715</v>
      </c>
      <c r="D518" s="424" t="s">
        <v>18</v>
      </c>
      <c r="E518" s="424" t="s">
        <v>37</v>
      </c>
      <c r="F518" s="27">
        <v>90</v>
      </c>
      <c r="G518" s="402" t="str">
        <f t="shared" si="8"/>
        <v>Xuất sắc</v>
      </c>
      <c r="H518" s="422"/>
    </row>
    <row r="519" spans="1:8" s="26" customFormat="1" ht="17.100000000000001" customHeight="1" x14ac:dyDescent="0.25">
      <c r="A519" s="434">
        <v>492</v>
      </c>
      <c r="B519" s="10">
        <v>7</v>
      </c>
      <c r="C519" s="424" t="s">
        <v>4716</v>
      </c>
      <c r="D519" s="424" t="s">
        <v>714</v>
      </c>
      <c r="E519" s="424" t="s">
        <v>531</v>
      </c>
      <c r="F519" s="27">
        <v>88</v>
      </c>
      <c r="G519" s="402" t="str">
        <f t="shared" si="8"/>
        <v>Tốt</v>
      </c>
      <c r="H519" s="422"/>
    </row>
    <row r="520" spans="1:8" s="26" customFormat="1" ht="17.100000000000001" customHeight="1" x14ac:dyDescent="0.25">
      <c r="A520" s="434">
        <v>493</v>
      </c>
      <c r="B520" s="10">
        <v>8</v>
      </c>
      <c r="C520" s="424" t="s">
        <v>4717</v>
      </c>
      <c r="D520" s="424" t="s">
        <v>4718</v>
      </c>
      <c r="E520" s="424" t="s">
        <v>39</v>
      </c>
      <c r="F520" s="27">
        <v>94</v>
      </c>
      <c r="G520" s="402" t="str">
        <f t="shared" si="8"/>
        <v>Xuất sắc</v>
      </c>
      <c r="H520" s="422"/>
    </row>
    <row r="521" spans="1:8" s="26" customFormat="1" ht="17.100000000000001" customHeight="1" x14ac:dyDescent="0.25">
      <c r="A521" s="434">
        <v>494</v>
      </c>
      <c r="B521" s="10">
        <v>9</v>
      </c>
      <c r="C521" s="424" t="s">
        <v>4719</v>
      </c>
      <c r="D521" s="424" t="s">
        <v>469</v>
      </c>
      <c r="E521" s="424" t="s">
        <v>370</v>
      </c>
      <c r="F521" s="27">
        <v>75</v>
      </c>
      <c r="G521" s="402" t="str">
        <f t="shared" si="8"/>
        <v>Khá</v>
      </c>
      <c r="H521" s="422" t="s">
        <v>73</v>
      </c>
    </row>
    <row r="522" spans="1:8" s="26" customFormat="1" ht="17.100000000000001" customHeight="1" x14ac:dyDescent="0.25">
      <c r="A522" s="434">
        <v>495</v>
      </c>
      <c r="B522" s="10">
        <v>10</v>
      </c>
      <c r="C522" s="424" t="s">
        <v>4720</v>
      </c>
      <c r="D522" s="424" t="s">
        <v>188</v>
      </c>
      <c r="E522" s="424" t="s">
        <v>370</v>
      </c>
      <c r="F522" s="27">
        <v>30</v>
      </c>
      <c r="G522" s="402" t="str">
        <f t="shared" si="8"/>
        <v>Kém</v>
      </c>
      <c r="H522" s="422" t="s">
        <v>73</v>
      </c>
    </row>
    <row r="523" spans="1:8" s="26" customFormat="1" ht="17.100000000000001" customHeight="1" x14ac:dyDescent="0.25">
      <c r="A523" s="434">
        <v>496</v>
      </c>
      <c r="B523" s="10">
        <v>11</v>
      </c>
      <c r="C523" s="424" t="s">
        <v>4721</v>
      </c>
      <c r="D523" s="424" t="s">
        <v>4722</v>
      </c>
      <c r="E523" s="424" t="s">
        <v>370</v>
      </c>
      <c r="F523" s="27">
        <v>88</v>
      </c>
      <c r="G523" s="402" t="str">
        <f t="shared" si="8"/>
        <v>Tốt</v>
      </c>
      <c r="H523" s="422"/>
    </row>
    <row r="524" spans="1:8" s="26" customFormat="1" ht="17.100000000000001" customHeight="1" x14ac:dyDescent="0.25">
      <c r="A524" s="434">
        <v>497</v>
      </c>
      <c r="B524" s="10">
        <v>12</v>
      </c>
      <c r="C524" s="424" t="s">
        <v>4723</v>
      </c>
      <c r="D524" s="424" t="s">
        <v>293</v>
      </c>
      <c r="E524" s="424" t="s">
        <v>229</v>
      </c>
      <c r="F524" s="27">
        <v>80</v>
      </c>
      <c r="G524" s="402" t="str">
        <f t="shared" ref="G524:G587" si="9">IF(F524&gt;=90,"Xuất sắc",IF(F524&gt;=80,"Tốt",IF(F524&gt;=65,"Khá",IF(F524&gt;=50,"Trung bình",IF(F524&gt;=35,"Yếu","Kém")))))</f>
        <v>Tốt</v>
      </c>
      <c r="H524" s="422"/>
    </row>
    <row r="525" spans="1:8" s="26" customFormat="1" ht="17.100000000000001" customHeight="1" x14ac:dyDescent="0.25">
      <c r="A525" s="434">
        <v>498</v>
      </c>
      <c r="B525" s="10">
        <v>13</v>
      </c>
      <c r="C525" s="424" t="s">
        <v>4724</v>
      </c>
      <c r="D525" s="424" t="s">
        <v>4725</v>
      </c>
      <c r="E525" s="424" t="s">
        <v>27</v>
      </c>
      <c r="F525" s="27">
        <v>94</v>
      </c>
      <c r="G525" s="402" t="str">
        <f t="shared" si="9"/>
        <v>Xuất sắc</v>
      </c>
      <c r="H525" s="422"/>
    </row>
    <row r="526" spans="1:8" s="26" customFormat="1" ht="17.100000000000001" customHeight="1" x14ac:dyDescent="0.25">
      <c r="A526" s="434">
        <v>499</v>
      </c>
      <c r="B526" s="10">
        <v>14</v>
      </c>
      <c r="C526" s="424" t="s">
        <v>4726</v>
      </c>
      <c r="D526" s="424" t="s">
        <v>18</v>
      </c>
      <c r="E526" s="424" t="s">
        <v>4727</v>
      </c>
      <c r="F526" s="27">
        <v>93</v>
      </c>
      <c r="G526" s="402" t="str">
        <f t="shared" si="9"/>
        <v>Xuất sắc</v>
      </c>
      <c r="H526" s="422"/>
    </row>
    <row r="527" spans="1:8" s="26" customFormat="1" ht="17.100000000000001" customHeight="1" x14ac:dyDescent="0.25">
      <c r="A527" s="434">
        <v>500</v>
      </c>
      <c r="B527" s="10">
        <v>15</v>
      </c>
      <c r="C527" s="424" t="s">
        <v>4728</v>
      </c>
      <c r="D527" s="424" t="s">
        <v>2189</v>
      </c>
      <c r="E527" s="424" t="s">
        <v>440</v>
      </c>
      <c r="F527" s="27">
        <v>89</v>
      </c>
      <c r="G527" s="402" t="str">
        <f t="shared" si="9"/>
        <v>Tốt</v>
      </c>
      <c r="H527" s="422"/>
    </row>
    <row r="528" spans="1:8" s="26" customFormat="1" ht="17.100000000000001" customHeight="1" x14ac:dyDescent="0.25">
      <c r="A528" s="434">
        <v>501</v>
      </c>
      <c r="B528" s="10">
        <v>16</v>
      </c>
      <c r="C528" s="424" t="s">
        <v>4729</v>
      </c>
      <c r="D528" s="424" t="s">
        <v>405</v>
      </c>
      <c r="E528" s="424" t="s">
        <v>178</v>
      </c>
      <c r="F528" s="27">
        <v>30</v>
      </c>
      <c r="G528" s="402" t="str">
        <f t="shared" si="9"/>
        <v>Kém</v>
      </c>
      <c r="H528" s="422" t="s">
        <v>73</v>
      </c>
    </row>
    <row r="529" spans="1:8" s="26" customFormat="1" ht="17.100000000000001" customHeight="1" x14ac:dyDescent="0.25">
      <c r="A529" s="434">
        <v>502</v>
      </c>
      <c r="B529" s="10">
        <v>17</v>
      </c>
      <c r="C529" s="424" t="s">
        <v>4730</v>
      </c>
      <c r="D529" s="424" t="s">
        <v>423</v>
      </c>
      <c r="E529" s="424" t="s">
        <v>178</v>
      </c>
      <c r="F529" s="27">
        <v>91</v>
      </c>
      <c r="G529" s="402" t="str">
        <f t="shared" si="9"/>
        <v>Xuất sắc</v>
      </c>
      <c r="H529" s="422"/>
    </row>
    <row r="530" spans="1:8" s="26" customFormat="1" ht="17.100000000000001" customHeight="1" x14ac:dyDescent="0.25">
      <c r="A530" s="434">
        <v>503</v>
      </c>
      <c r="B530" s="10">
        <v>18</v>
      </c>
      <c r="C530" s="424" t="s">
        <v>4731</v>
      </c>
      <c r="D530" s="424" t="s">
        <v>4732</v>
      </c>
      <c r="E530" s="424" t="s">
        <v>7</v>
      </c>
      <c r="F530" s="27">
        <v>65</v>
      </c>
      <c r="G530" s="402" t="str">
        <f t="shared" si="9"/>
        <v>Khá</v>
      </c>
      <c r="H530" s="422" t="s">
        <v>73</v>
      </c>
    </row>
    <row r="531" spans="1:8" s="26" customFormat="1" ht="17.100000000000001" customHeight="1" x14ac:dyDescent="0.25">
      <c r="A531" s="434">
        <v>504</v>
      </c>
      <c r="B531" s="10">
        <v>19</v>
      </c>
      <c r="C531" s="424" t="s">
        <v>4733</v>
      </c>
      <c r="D531" s="424" t="s">
        <v>493</v>
      </c>
      <c r="E531" s="424" t="s">
        <v>7</v>
      </c>
      <c r="F531" s="27">
        <v>89</v>
      </c>
      <c r="G531" s="402" t="str">
        <f t="shared" si="9"/>
        <v>Tốt</v>
      </c>
      <c r="H531" s="422"/>
    </row>
    <row r="532" spans="1:8" s="26" customFormat="1" ht="17.100000000000001" customHeight="1" x14ac:dyDescent="0.25">
      <c r="A532" s="434">
        <v>505</v>
      </c>
      <c r="B532" s="10">
        <v>20</v>
      </c>
      <c r="C532" s="424" t="s">
        <v>4734</v>
      </c>
      <c r="D532" s="424" t="s">
        <v>68</v>
      </c>
      <c r="E532" s="424" t="s">
        <v>14</v>
      </c>
      <c r="F532" s="27">
        <v>94</v>
      </c>
      <c r="G532" s="402" t="str">
        <f t="shared" si="9"/>
        <v>Xuất sắc</v>
      </c>
      <c r="H532" s="422"/>
    </row>
    <row r="533" spans="1:8" s="26" customFormat="1" ht="17.100000000000001" customHeight="1" x14ac:dyDescent="0.25">
      <c r="A533" s="434">
        <v>506</v>
      </c>
      <c r="B533" s="10">
        <v>21</v>
      </c>
      <c r="C533" s="424" t="s">
        <v>4735</v>
      </c>
      <c r="D533" s="424" t="s">
        <v>4736</v>
      </c>
      <c r="E533" s="424" t="s">
        <v>209</v>
      </c>
      <c r="F533" s="27">
        <v>90</v>
      </c>
      <c r="G533" s="402" t="str">
        <f t="shared" si="9"/>
        <v>Xuất sắc</v>
      </c>
      <c r="H533" s="422"/>
    </row>
    <row r="534" spans="1:8" s="26" customFormat="1" ht="17.100000000000001" customHeight="1" x14ac:dyDescent="0.25">
      <c r="A534" s="434">
        <v>507</v>
      </c>
      <c r="B534" s="10">
        <v>22</v>
      </c>
      <c r="C534" s="424" t="s">
        <v>4737</v>
      </c>
      <c r="D534" s="424" t="s">
        <v>1485</v>
      </c>
      <c r="E534" s="424" t="s">
        <v>43</v>
      </c>
      <c r="F534" s="27">
        <v>82</v>
      </c>
      <c r="G534" s="402" t="str">
        <f t="shared" si="9"/>
        <v>Tốt</v>
      </c>
      <c r="H534" s="422"/>
    </row>
    <row r="535" spans="1:8" s="26" customFormat="1" ht="17.100000000000001" customHeight="1" x14ac:dyDescent="0.25">
      <c r="A535" s="434">
        <v>508</v>
      </c>
      <c r="B535" s="10">
        <v>23</v>
      </c>
      <c r="C535" s="424" t="s">
        <v>4738</v>
      </c>
      <c r="D535" s="424" t="s">
        <v>455</v>
      </c>
      <c r="E535" s="424" t="s">
        <v>43</v>
      </c>
      <c r="F535" s="27">
        <v>94</v>
      </c>
      <c r="G535" s="402" t="str">
        <f t="shared" si="9"/>
        <v>Xuất sắc</v>
      </c>
      <c r="H535" s="422"/>
    </row>
    <row r="536" spans="1:8" s="26" customFormat="1" ht="17.100000000000001" customHeight="1" x14ac:dyDescent="0.25">
      <c r="A536" s="434">
        <v>509</v>
      </c>
      <c r="B536" s="10">
        <v>24</v>
      </c>
      <c r="C536" s="424" t="s">
        <v>4739</v>
      </c>
      <c r="D536" s="424" t="s">
        <v>4740</v>
      </c>
      <c r="E536" s="424" t="s">
        <v>45</v>
      </c>
      <c r="F536" s="27">
        <v>91</v>
      </c>
      <c r="G536" s="402" t="str">
        <f t="shared" si="9"/>
        <v>Xuất sắc</v>
      </c>
      <c r="H536" s="422"/>
    </row>
    <row r="537" spans="1:8" s="26" customFormat="1" ht="17.100000000000001" customHeight="1" x14ac:dyDescent="0.25">
      <c r="A537" s="434">
        <v>510</v>
      </c>
      <c r="B537" s="10">
        <v>25</v>
      </c>
      <c r="C537" s="424" t="s">
        <v>4741</v>
      </c>
      <c r="D537" s="424" t="s">
        <v>260</v>
      </c>
      <c r="E537" s="424" t="s">
        <v>47</v>
      </c>
      <c r="F537" s="27">
        <v>90</v>
      </c>
      <c r="G537" s="402" t="str">
        <f t="shared" si="9"/>
        <v>Xuất sắc</v>
      </c>
      <c r="H537" s="422"/>
    </row>
    <row r="538" spans="1:8" s="26" customFormat="1" ht="17.100000000000001" customHeight="1" x14ac:dyDescent="0.25">
      <c r="A538" s="434">
        <v>511</v>
      </c>
      <c r="B538" s="10">
        <v>26</v>
      </c>
      <c r="C538" s="424" t="s">
        <v>4742</v>
      </c>
      <c r="D538" s="424" t="s">
        <v>18</v>
      </c>
      <c r="E538" s="424" t="s">
        <v>47</v>
      </c>
      <c r="F538" s="27">
        <v>89</v>
      </c>
      <c r="G538" s="402" t="str">
        <f t="shared" si="9"/>
        <v>Tốt</v>
      </c>
      <c r="H538" s="422"/>
    </row>
    <row r="539" spans="1:8" s="26" customFormat="1" ht="17.100000000000001" customHeight="1" x14ac:dyDescent="0.25">
      <c r="A539" s="434">
        <v>512</v>
      </c>
      <c r="B539" s="10">
        <v>27</v>
      </c>
      <c r="C539" s="424" t="s">
        <v>4743</v>
      </c>
      <c r="D539" s="424" t="s">
        <v>204</v>
      </c>
      <c r="E539" s="424" t="s">
        <v>104</v>
      </c>
      <c r="F539" s="27">
        <v>30</v>
      </c>
      <c r="G539" s="402" t="str">
        <f t="shared" si="9"/>
        <v>Kém</v>
      </c>
      <c r="H539" s="422" t="s">
        <v>73</v>
      </c>
    </row>
    <row r="540" spans="1:8" s="26" customFormat="1" ht="17.100000000000001" customHeight="1" x14ac:dyDescent="0.25">
      <c r="A540" s="434">
        <v>513</v>
      </c>
      <c r="B540" s="10">
        <v>28</v>
      </c>
      <c r="C540" s="424" t="s">
        <v>4744</v>
      </c>
      <c r="D540" s="424" t="s">
        <v>3148</v>
      </c>
      <c r="E540" s="424" t="s">
        <v>15</v>
      </c>
      <c r="F540" s="27">
        <v>83</v>
      </c>
      <c r="G540" s="402" t="str">
        <f t="shared" si="9"/>
        <v>Tốt</v>
      </c>
      <c r="H540" s="422"/>
    </row>
    <row r="541" spans="1:8" s="26" customFormat="1" ht="17.100000000000001" customHeight="1" x14ac:dyDescent="0.25">
      <c r="A541" s="434">
        <v>514</v>
      </c>
      <c r="B541" s="10">
        <v>29</v>
      </c>
      <c r="C541" s="424" t="s">
        <v>4745</v>
      </c>
      <c r="D541" s="424" t="s">
        <v>2598</v>
      </c>
      <c r="E541" s="424" t="s">
        <v>81</v>
      </c>
      <c r="F541" s="27">
        <v>86</v>
      </c>
      <c r="G541" s="402" t="str">
        <f t="shared" si="9"/>
        <v>Tốt</v>
      </c>
      <c r="H541" s="422"/>
    </row>
    <row r="542" spans="1:8" s="26" customFormat="1" ht="17.100000000000001" customHeight="1" x14ac:dyDescent="0.25">
      <c r="A542" s="434">
        <v>515</v>
      </c>
      <c r="B542" s="10">
        <v>30</v>
      </c>
      <c r="C542" s="424" t="s">
        <v>4746</v>
      </c>
      <c r="D542" s="424" t="s">
        <v>4747</v>
      </c>
      <c r="E542" s="424" t="s">
        <v>81</v>
      </c>
      <c r="F542" s="27">
        <v>30</v>
      </c>
      <c r="G542" s="402" t="str">
        <f t="shared" si="9"/>
        <v>Kém</v>
      </c>
      <c r="H542" s="422" t="s">
        <v>73</v>
      </c>
    </row>
    <row r="543" spans="1:8" s="26" customFormat="1" ht="17.100000000000001" customHeight="1" x14ac:dyDescent="0.25">
      <c r="A543" s="434">
        <v>516</v>
      </c>
      <c r="B543" s="10">
        <v>31</v>
      </c>
      <c r="C543" s="424" t="s">
        <v>4748</v>
      </c>
      <c r="D543" s="424" t="s">
        <v>402</v>
      </c>
      <c r="E543" s="424" t="s">
        <v>81</v>
      </c>
      <c r="F543" s="27">
        <v>84</v>
      </c>
      <c r="G543" s="402" t="str">
        <f t="shared" si="9"/>
        <v>Tốt</v>
      </c>
      <c r="H543" s="422"/>
    </row>
    <row r="544" spans="1:8" s="26" customFormat="1" ht="17.100000000000001" customHeight="1" x14ac:dyDescent="0.25">
      <c r="A544" s="434">
        <v>517</v>
      </c>
      <c r="B544" s="10">
        <v>32</v>
      </c>
      <c r="C544" s="424" t="s">
        <v>4750</v>
      </c>
      <c r="D544" s="424" t="s">
        <v>18</v>
      </c>
      <c r="E544" s="424" t="s">
        <v>20</v>
      </c>
      <c r="F544" s="27">
        <v>89</v>
      </c>
      <c r="G544" s="402" t="str">
        <f t="shared" si="9"/>
        <v>Tốt</v>
      </c>
      <c r="H544" s="422"/>
    </row>
    <row r="545" spans="1:8" s="26" customFormat="1" ht="17.100000000000001" customHeight="1" x14ac:dyDescent="0.25">
      <c r="A545" s="434">
        <v>518</v>
      </c>
      <c r="B545" s="10">
        <v>33</v>
      </c>
      <c r="C545" s="424" t="s">
        <v>4751</v>
      </c>
      <c r="D545" s="424" t="s">
        <v>268</v>
      </c>
      <c r="E545" s="424" t="s">
        <v>1686</v>
      </c>
      <c r="F545" s="27">
        <v>96</v>
      </c>
      <c r="G545" s="402" t="str">
        <f t="shared" si="9"/>
        <v>Xuất sắc</v>
      </c>
      <c r="H545" s="422"/>
    </row>
    <row r="546" spans="1:8" s="26" customFormat="1" ht="17.100000000000001" customHeight="1" x14ac:dyDescent="0.25">
      <c r="A546" s="434">
        <v>519</v>
      </c>
      <c r="B546" s="10">
        <v>34</v>
      </c>
      <c r="C546" s="424" t="s">
        <v>4752</v>
      </c>
      <c r="D546" s="424" t="s">
        <v>288</v>
      </c>
      <c r="E546" s="424" t="s">
        <v>231</v>
      </c>
      <c r="F546" s="27">
        <v>94</v>
      </c>
      <c r="G546" s="402" t="str">
        <f t="shared" si="9"/>
        <v>Xuất sắc</v>
      </c>
      <c r="H546" s="422"/>
    </row>
    <row r="547" spans="1:8" s="26" customFormat="1" ht="17.100000000000001" customHeight="1" x14ac:dyDescent="0.25">
      <c r="A547" s="434">
        <v>520</v>
      </c>
      <c r="B547" s="10">
        <v>35</v>
      </c>
      <c r="C547" s="424" t="s">
        <v>4753</v>
      </c>
      <c r="D547" s="424" t="s">
        <v>4754</v>
      </c>
      <c r="E547" s="424" t="s">
        <v>21</v>
      </c>
      <c r="F547" s="27">
        <v>30</v>
      </c>
      <c r="G547" s="402" t="str">
        <f t="shared" si="9"/>
        <v>Kém</v>
      </c>
      <c r="H547" s="422" t="s">
        <v>73</v>
      </c>
    </row>
    <row r="548" spans="1:8" s="26" customFormat="1" ht="17.100000000000001" customHeight="1" x14ac:dyDescent="0.25">
      <c r="A548" s="434">
        <v>521</v>
      </c>
      <c r="B548" s="10">
        <v>36</v>
      </c>
      <c r="C548" s="424" t="s">
        <v>4755</v>
      </c>
      <c r="D548" s="424" t="s">
        <v>80</v>
      </c>
      <c r="E548" s="424" t="s">
        <v>21</v>
      </c>
      <c r="F548" s="27">
        <v>94</v>
      </c>
      <c r="G548" s="402" t="str">
        <f t="shared" si="9"/>
        <v>Xuất sắc</v>
      </c>
      <c r="H548" s="422"/>
    </row>
    <row r="549" spans="1:8" s="26" customFormat="1" ht="17.100000000000001" customHeight="1" x14ac:dyDescent="0.25">
      <c r="A549" s="434">
        <v>522</v>
      </c>
      <c r="B549" s="10">
        <v>37</v>
      </c>
      <c r="C549" s="424" t="s">
        <v>4756</v>
      </c>
      <c r="D549" s="424" t="s">
        <v>405</v>
      </c>
      <c r="E549" s="424" t="s">
        <v>84</v>
      </c>
      <c r="F549" s="27">
        <v>55</v>
      </c>
      <c r="G549" s="402" t="str">
        <f t="shared" si="9"/>
        <v>Trung bình</v>
      </c>
      <c r="H549" s="422" t="s">
        <v>73</v>
      </c>
    </row>
    <row r="550" spans="1:8" s="26" customFormat="1" ht="17.100000000000001" customHeight="1" x14ac:dyDescent="0.25">
      <c r="A550" s="434">
        <v>523</v>
      </c>
      <c r="B550" s="10">
        <v>38</v>
      </c>
      <c r="C550" s="424" t="s">
        <v>4757</v>
      </c>
      <c r="D550" s="424" t="s">
        <v>4758</v>
      </c>
      <c r="E550" s="424" t="s">
        <v>57</v>
      </c>
      <c r="F550" s="27">
        <v>30</v>
      </c>
      <c r="G550" s="402" t="str">
        <f t="shared" si="9"/>
        <v>Kém</v>
      </c>
      <c r="H550" s="422" t="s">
        <v>73</v>
      </c>
    </row>
    <row r="551" spans="1:8" s="26" customFormat="1" ht="17.100000000000001" customHeight="1" x14ac:dyDescent="0.25">
      <c r="A551" s="434">
        <v>524</v>
      </c>
      <c r="B551" s="10">
        <v>39</v>
      </c>
      <c r="C551" s="424" t="s">
        <v>4759</v>
      </c>
      <c r="D551" s="424" t="s">
        <v>1525</v>
      </c>
      <c r="E551" s="424" t="s">
        <v>266</v>
      </c>
      <c r="F551" s="27">
        <v>94</v>
      </c>
      <c r="G551" s="402" t="str">
        <f t="shared" si="9"/>
        <v>Xuất sắc</v>
      </c>
      <c r="H551" s="422"/>
    </row>
    <row r="552" spans="1:8" s="26" customFormat="1" ht="17.100000000000001" customHeight="1" x14ac:dyDescent="0.25">
      <c r="A552" s="434">
        <v>525</v>
      </c>
      <c r="B552" s="10">
        <v>40</v>
      </c>
      <c r="C552" s="424" t="s">
        <v>4760</v>
      </c>
      <c r="D552" s="424" t="s">
        <v>290</v>
      </c>
      <c r="E552" s="424" t="s">
        <v>8</v>
      </c>
      <c r="F552" s="27">
        <v>94</v>
      </c>
      <c r="G552" s="402" t="str">
        <f t="shared" si="9"/>
        <v>Xuất sắc</v>
      </c>
      <c r="H552" s="422"/>
    </row>
    <row r="553" spans="1:8" s="26" customFormat="1" ht="17.100000000000001" customHeight="1" x14ac:dyDescent="0.25">
      <c r="A553" s="434">
        <v>526</v>
      </c>
      <c r="B553" s="10">
        <v>41</v>
      </c>
      <c r="C553" s="424" t="s">
        <v>4761</v>
      </c>
      <c r="D553" s="424" t="s">
        <v>4762</v>
      </c>
      <c r="E553" s="424" t="s">
        <v>8</v>
      </c>
      <c r="F553" s="27">
        <v>93</v>
      </c>
      <c r="G553" s="402" t="str">
        <f t="shared" si="9"/>
        <v>Xuất sắc</v>
      </c>
      <c r="H553" s="422"/>
    </row>
    <row r="554" spans="1:8" s="26" customFormat="1" ht="17.100000000000001" customHeight="1" x14ac:dyDescent="0.25">
      <c r="A554" s="434">
        <v>527</v>
      </c>
      <c r="B554" s="10">
        <v>42</v>
      </c>
      <c r="C554" s="424" t="s">
        <v>4763</v>
      </c>
      <c r="D554" s="424" t="s">
        <v>4764</v>
      </c>
      <c r="E554" s="424" t="s">
        <v>8</v>
      </c>
      <c r="F554" s="27">
        <v>30</v>
      </c>
      <c r="G554" s="402" t="str">
        <f t="shared" si="9"/>
        <v>Kém</v>
      </c>
      <c r="H554" s="422"/>
    </row>
    <row r="555" spans="1:8" s="26" customFormat="1" ht="17.100000000000001" customHeight="1" x14ac:dyDescent="0.25">
      <c r="A555" s="434">
        <v>528</v>
      </c>
      <c r="B555" s="10">
        <v>43</v>
      </c>
      <c r="C555" s="424" t="s">
        <v>4765</v>
      </c>
      <c r="D555" s="424" t="s">
        <v>2151</v>
      </c>
      <c r="E555" s="424" t="s">
        <v>8</v>
      </c>
      <c r="F555" s="27">
        <v>91</v>
      </c>
      <c r="G555" s="402" t="str">
        <f t="shared" si="9"/>
        <v>Xuất sắc</v>
      </c>
      <c r="H555" s="422"/>
    </row>
    <row r="556" spans="1:8" s="26" customFormat="1" ht="17.100000000000001" customHeight="1" x14ac:dyDescent="0.25">
      <c r="A556" s="434">
        <v>529</v>
      </c>
      <c r="B556" s="10">
        <v>44</v>
      </c>
      <c r="C556" s="424" t="s">
        <v>4766</v>
      </c>
      <c r="D556" s="424" t="s">
        <v>188</v>
      </c>
      <c r="E556" s="424" t="s">
        <v>495</v>
      </c>
      <c r="F556" s="27">
        <v>84</v>
      </c>
      <c r="G556" s="402" t="str">
        <f t="shared" si="9"/>
        <v>Tốt</v>
      </c>
      <c r="H556" s="422"/>
    </row>
    <row r="557" spans="1:8" s="26" customFormat="1" ht="17.100000000000001" customHeight="1" x14ac:dyDescent="0.25">
      <c r="A557" s="434">
        <v>530</v>
      </c>
      <c r="B557" s="10">
        <v>45</v>
      </c>
      <c r="C557" s="424" t="s">
        <v>4767</v>
      </c>
      <c r="D557" s="424" t="s">
        <v>18</v>
      </c>
      <c r="E557" s="424" t="s">
        <v>25</v>
      </c>
      <c r="F557" s="27">
        <v>82</v>
      </c>
      <c r="G557" s="402" t="str">
        <f t="shared" si="9"/>
        <v>Tốt</v>
      </c>
      <c r="H557" s="422"/>
    </row>
    <row r="558" spans="1:8" s="26" customFormat="1" ht="17.100000000000001" customHeight="1" x14ac:dyDescent="0.25">
      <c r="A558" s="434">
        <v>531</v>
      </c>
      <c r="B558" s="10">
        <v>46</v>
      </c>
      <c r="C558" s="424" t="s">
        <v>4768</v>
      </c>
      <c r="D558" s="424" t="s">
        <v>469</v>
      </c>
      <c r="E558" s="424" t="s">
        <v>299</v>
      </c>
      <c r="F558" s="27">
        <v>95</v>
      </c>
      <c r="G558" s="402" t="str">
        <f t="shared" si="9"/>
        <v>Xuất sắc</v>
      </c>
      <c r="H558" s="422"/>
    </row>
    <row r="559" spans="1:8" s="26" customFormat="1" ht="17.100000000000001" customHeight="1" x14ac:dyDescent="0.25">
      <c r="A559" s="434">
        <v>532</v>
      </c>
      <c r="B559" s="10">
        <v>47</v>
      </c>
      <c r="C559" s="424" t="s">
        <v>4769</v>
      </c>
      <c r="D559" s="424" t="s">
        <v>392</v>
      </c>
      <c r="E559" s="424" t="s">
        <v>130</v>
      </c>
      <c r="F559" s="27">
        <v>30</v>
      </c>
      <c r="G559" s="402" t="str">
        <f t="shared" si="9"/>
        <v>Kém</v>
      </c>
      <c r="H559" s="422" t="s">
        <v>73</v>
      </c>
    </row>
    <row r="560" spans="1:8" s="26" customFormat="1" ht="17.100000000000001" customHeight="1" x14ac:dyDescent="0.25">
      <c r="A560" s="434">
        <v>533</v>
      </c>
      <c r="B560" s="10">
        <v>48</v>
      </c>
      <c r="C560" s="424" t="s">
        <v>4770</v>
      </c>
      <c r="D560" s="424" t="s">
        <v>4771</v>
      </c>
      <c r="E560" s="424" t="s">
        <v>130</v>
      </c>
      <c r="F560" s="27">
        <v>63</v>
      </c>
      <c r="G560" s="402" t="str">
        <f t="shared" si="9"/>
        <v>Trung bình</v>
      </c>
      <c r="H560" s="422" t="s">
        <v>73</v>
      </c>
    </row>
    <row r="561" spans="1:8" s="26" customFormat="1" ht="17.100000000000001" customHeight="1" x14ac:dyDescent="0.25">
      <c r="A561" s="434">
        <v>534</v>
      </c>
      <c r="B561" s="10">
        <v>49</v>
      </c>
      <c r="C561" s="424" t="s">
        <v>4772</v>
      </c>
      <c r="D561" s="424" t="s">
        <v>3867</v>
      </c>
      <c r="E561" s="424" t="s">
        <v>2425</v>
      </c>
      <c r="F561" s="27">
        <v>88</v>
      </c>
      <c r="G561" s="402" t="str">
        <f t="shared" si="9"/>
        <v>Tốt</v>
      </c>
      <c r="H561" s="422"/>
    </row>
    <row r="562" spans="1:8" s="26" customFormat="1" ht="17.100000000000001" customHeight="1" x14ac:dyDescent="0.25">
      <c r="A562" s="434">
        <v>535</v>
      </c>
      <c r="B562" s="10">
        <v>50</v>
      </c>
      <c r="C562" s="424" t="s">
        <v>4773</v>
      </c>
      <c r="D562" s="424" t="s">
        <v>1873</v>
      </c>
      <c r="E562" s="424" t="s">
        <v>170</v>
      </c>
      <c r="F562" s="27">
        <v>98</v>
      </c>
      <c r="G562" s="402" t="str">
        <f t="shared" si="9"/>
        <v>Xuất sắc</v>
      </c>
      <c r="H562" s="422"/>
    </row>
    <row r="563" spans="1:8" s="26" customFormat="1" ht="17.100000000000001" customHeight="1" x14ac:dyDescent="0.25">
      <c r="A563" s="434">
        <v>536</v>
      </c>
      <c r="B563" s="10">
        <v>51</v>
      </c>
      <c r="C563" s="424" t="s">
        <v>4774</v>
      </c>
      <c r="D563" s="424" t="s">
        <v>4134</v>
      </c>
      <c r="E563" s="424" t="s">
        <v>341</v>
      </c>
      <c r="F563" s="27">
        <v>60</v>
      </c>
      <c r="G563" s="402" t="str">
        <f t="shared" si="9"/>
        <v>Trung bình</v>
      </c>
      <c r="H563" s="422" t="s">
        <v>73</v>
      </c>
    </row>
    <row r="564" spans="1:8" s="26" customFormat="1" ht="17.100000000000001" customHeight="1" x14ac:dyDescent="0.25">
      <c r="A564" s="434">
        <v>537</v>
      </c>
      <c r="B564" s="10">
        <v>52</v>
      </c>
      <c r="C564" s="424" t="s">
        <v>4775</v>
      </c>
      <c r="D564" s="424" t="s">
        <v>4776</v>
      </c>
      <c r="E564" s="424" t="s">
        <v>26</v>
      </c>
      <c r="F564" s="27">
        <v>95</v>
      </c>
      <c r="G564" s="402" t="str">
        <f t="shared" si="9"/>
        <v>Xuất sắc</v>
      </c>
      <c r="H564" s="422"/>
    </row>
    <row r="565" spans="1:8" s="26" customFormat="1" ht="17.100000000000001" customHeight="1" x14ac:dyDescent="0.25">
      <c r="A565" s="434">
        <v>538</v>
      </c>
      <c r="B565" s="10">
        <v>53</v>
      </c>
      <c r="C565" s="424" t="s">
        <v>4777</v>
      </c>
      <c r="D565" s="424" t="s">
        <v>114</v>
      </c>
      <c r="E565" s="424" t="s">
        <v>26</v>
      </c>
      <c r="F565" s="27">
        <v>93</v>
      </c>
      <c r="G565" s="402" t="str">
        <f t="shared" si="9"/>
        <v>Xuất sắc</v>
      </c>
      <c r="H565" s="422"/>
    </row>
    <row r="566" spans="1:8" s="26" customFormat="1" ht="17.100000000000001" customHeight="1" x14ac:dyDescent="0.25">
      <c r="A566" s="434">
        <v>539</v>
      </c>
      <c r="B566" s="10">
        <v>54</v>
      </c>
      <c r="C566" s="424" t="s">
        <v>4778</v>
      </c>
      <c r="D566" s="424" t="s">
        <v>4779</v>
      </c>
      <c r="E566" s="424" t="s">
        <v>26</v>
      </c>
      <c r="F566" s="27">
        <v>90</v>
      </c>
      <c r="G566" s="402" t="str">
        <f t="shared" si="9"/>
        <v>Xuất sắc</v>
      </c>
      <c r="H566" s="422"/>
    </row>
    <row r="567" spans="1:8" s="26" customFormat="1" ht="17.100000000000001" customHeight="1" x14ac:dyDescent="0.25">
      <c r="A567" s="434">
        <v>540</v>
      </c>
      <c r="B567" s="10">
        <v>55</v>
      </c>
      <c r="C567" s="424" t="s">
        <v>4780</v>
      </c>
      <c r="D567" s="424" t="s">
        <v>19</v>
      </c>
      <c r="E567" s="424" t="s">
        <v>269</v>
      </c>
      <c r="F567" s="27">
        <v>92</v>
      </c>
      <c r="G567" s="402" t="str">
        <f t="shared" si="9"/>
        <v>Xuất sắc</v>
      </c>
      <c r="H567" s="422"/>
    </row>
    <row r="568" spans="1:8" s="26" customFormat="1" ht="17.100000000000001" customHeight="1" x14ac:dyDescent="0.25">
      <c r="A568" s="434">
        <v>541</v>
      </c>
      <c r="B568" s="10">
        <v>56</v>
      </c>
      <c r="C568" s="424" t="s">
        <v>4781</v>
      </c>
      <c r="D568" s="424" t="s">
        <v>76</v>
      </c>
      <c r="E568" s="424" t="s">
        <v>212</v>
      </c>
      <c r="F568" s="27">
        <v>90</v>
      </c>
      <c r="G568" s="402" t="str">
        <f t="shared" si="9"/>
        <v>Xuất sắc</v>
      </c>
      <c r="H568" s="422"/>
    </row>
    <row r="569" spans="1:8" s="26" customFormat="1" ht="17.100000000000001" customHeight="1" x14ac:dyDescent="0.25">
      <c r="A569" s="434">
        <v>542</v>
      </c>
      <c r="B569" s="10">
        <v>57</v>
      </c>
      <c r="C569" s="424" t="s">
        <v>4782</v>
      </c>
      <c r="D569" s="424" t="s">
        <v>102</v>
      </c>
      <c r="E569" s="424" t="s">
        <v>9</v>
      </c>
      <c r="F569" s="27">
        <v>90</v>
      </c>
      <c r="G569" s="402" t="str">
        <f t="shared" si="9"/>
        <v>Xuất sắc</v>
      </c>
      <c r="H569" s="422"/>
    </row>
    <row r="570" spans="1:8" s="26" customFormat="1" ht="17.100000000000001" customHeight="1" x14ac:dyDescent="0.25">
      <c r="A570" s="434">
        <v>543</v>
      </c>
      <c r="B570" s="10">
        <v>58</v>
      </c>
      <c r="C570" s="424" t="s">
        <v>4783</v>
      </c>
      <c r="D570" s="424" t="s">
        <v>4784</v>
      </c>
      <c r="E570" s="424" t="s">
        <v>11</v>
      </c>
      <c r="F570" s="27">
        <v>30</v>
      </c>
      <c r="G570" s="402" t="str">
        <f t="shared" si="9"/>
        <v>Kém</v>
      </c>
      <c r="H570" s="422" t="s">
        <v>73</v>
      </c>
    </row>
    <row r="571" spans="1:8" s="26" customFormat="1" ht="17.100000000000001" customHeight="1" x14ac:dyDescent="0.25">
      <c r="A571" s="434">
        <v>544</v>
      </c>
      <c r="B571" s="10">
        <v>59</v>
      </c>
      <c r="C571" s="424" t="s">
        <v>4785</v>
      </c>
      <c r="D571" s="424" t="s">
        <v>4786</v>
      </c>
      <c r="E571" s="424" t="s">
        <v>88</v>
      </c>
      <c r="F571" s="27">
        <v>89</v>
      </c>
      <c r="G571" s="402" t="str">
        <f t="shared" si="9"/>
        <v>Tốt</v>
      </c>
      <c r="H571" s="422"/>
    </row>
    <row r="572" spans="1:8" s="26" customFormat="1" ht="17.100000000000001" customHeight="1" x14ac:dyDescent="0.25">
      <c r="A572" s="434">
        <v>545</v>
      </c>
      <c r="B572" s="10">
        <v>60</v>
      </c>
      <c r="C572" s="424" t="s">
        <v>4787</v>
      </c>
      <c r="D572" s="424" t="s">
        <v>4788</v>
      </c>
      <c r="E572" s="424" t="s">
        <v>408</v>
      </c>
      <c r="F572" s="27">
        <v>94</v>
      </c>
      <c r="G572" s="402" t="str">
        <f t="shared" si="9"/>
        <v>Xuất sắc</v>
      </c>
      <c r="H572" s="422"/>
    </row>
    <row r="573" spans="1:8" s="26" customFormat="1" ht="17.100000000000001" customHeight="1" x14ac:dyDescent="0.25">
      <c r="A573" s="434">
        <v>546</v>
      </c>
      <c r="B573" s="10">
        <v>61</v>
      </c>
      <c r="C573" s="424" t="s">
        <v>4789</v>
      </c>
      <c r="D573" s="424" t="s">
        <v>4790</v>
      </c>
      <c r="E573" s="424" t="s">
        <v>513</v>
      </c>
      <c r="F573" s="27">
        <v>91</v>
      </c>
      <c r="G573" s="402" t="str">
        <f t="shared" si="9"/>
        <v>Xuất sắc</v>
      </c>
      <c r="H573" s="422"/>
    </row>
    <row r="574" spans="1:8" s="26" customFormat="1" ht="17.100000000000001" customHeight="1" x14ac:dyDescent="0.25">
      <c r="A574" s="434">
        <v>547</v>
      </c>
      <c r="B574" s="10">
        <v>62</v>
      </c>
      <c r="C574" s="424" t="s">
        <v>4791</v>
      </c>
      <c r="D574" s="424" t="s">
        <v>3985</v>
      </c>
      <c r="E574" s="424" t="s">
        <v>62</v>
      </c>
      <c r="F574" s="27">
        <v>30</v>
      </c>
      <c r="G574" s="402" t="str">
        <f t="shared" si="9"/>
        <v>Kém</v>
      </c>
      <c r="H574" s="422" t="s">
        <v>73</v>
      </c>
    </row>
    <row r="575" spans="1:8" s="26" customFormat="1" ht="17.100000000000001" customHeight="1" x14ac:dyDescent="0.25">
      <c r="A575" s="434">
        <v>548</v>
      </c>
      <c r="B575" s="10">
        <v>63</v>
      </c>
      <c r="C575" s="424" t="s">
        <v>4792</v>
      </c>
      <c r="D575" s="424" t="s">
        <v>496</v>
      </c>
      <c r="E575" s="424" t="s">
        <v>64</v>
      </c>
      <c r="F575" s="27">
        <v>82</v>
      </c>
      <c r="G575" s="402" t="str">
        <f t="shared" si="9"/>
        <v>Tốt</v>
      </c>
      <c r="H575" s="422"/>
    </row>
    <row r="576" spans="1:8" s="26" customFormat="1" ht="17.100000000000001" customHeight="1" x14ac:dyDescent="0.25">
      <c r="A576" s="434">
        <v>549</v>
      </c>
      <c r="B576" s="10">
        <v>64</v>
      </c>
      <c r="C576" s="424" t="s">
        <v>4793</v>
      </c>
      <c r="D576" s="424" t="s">
        <v>4794</v>
      </c>
      <c r="E576" s="424" t="s">
        <v>343</v>
      </c>
      <c r="F576" s="27">
        <v>94</v>
      </c>
      <c r="G576" s="402" t="str">
        <f t="shared" si="9"/>
        <v>Xuất sắc</v>
      </c>
      <c r="H576" s="422"/>
    </row>
    <row r="577" spans="1:8" s="26" customFormat="1" ht="17.100000000000001" customHeight="1" x14ac:dyDescent="0.25">
      <c r="A577" s="434">
        <v>550</v>
      </c>
      <c r="B577" s="10">
        <v>65</v>
      </c>
      <c r="C577" s="424" t="s">
        <v>4795</v>
      </c>
      <c r="D577" s="424" t="s">
        <v>4796</v>
      </c>
      <c r="E577" s="424" t="s">
        <v>1827</v>
      </c>
      <c r="F577" s="27">
        <v>68</v>
      </c>
      <c r="G577" s="402" t="str">
        <f t="shared" si="9"/>
        <v>Khá</v>
      </c>
      <c r="H577" s="422" t="s">
        <v>73</v>
      </c>
    </row>
    <row r="578" spans="1:8" s="26" customFormat="1" ht="17.100000000000001" customHeight="1" x14ac:dyDescent="0.25">
      <c r="A578" s="434">
        <v>551</v>
      </c>
      <c r="B578" s="10">
        <v>66</v>
      </c>
      <c r="C578" s="424" t="s">
        <v>4797</v>
      </c>
      <c r="D578" s="424" t="s">
        <v>46</v>
      </c>
      <c r="E578" s="424" t="s">
        <v>285</v>
      </c>
      <c r="F578" s="27">
        <v>92</v>
      </c>
      <c r="G578" s="402" t="str">
        <f t="shared" si="9"/>
        <v>Xuất sắc</v>
      </c>
      <c r="H578" s="422"/>
    </row>
    <row r="579" spans="1:8" s="26" customFormat="1" ht="17.100000000000001" customHeight="1" x14ac:dyDescent="0.25">
      <c r="A579" s="434">
        <v>552</v>
      </c>
      <c r="B579" s="10">
        <v>67</v>
      </c>
      <c r="C579" s="424" t="s">
        <v>4798</v>
      </c>
      <c r="D579" s="424" t="s">
        <v>2004</v>
      </c>
      <c r="E579" s="424" t="s">
        <v>137</v>
      </c>
      <c r="F579" s="27">
        <v>82</v>
      </c>
      <c r="G579" s="402" t="str">
        <f t="shared" si="9"/>
        <v>Tốt</v>
      </c>
      <c r="H579" s="422"/>
    </row>
    <row r="580" spans="1:8" s="26" customFormat="1" ht="17.100000000000001" customHeight="1" x14ac:dyDescent="0.25">
      <c r="A580" s="434">
        <v>553</v>
      </c>
      <c r="B580" s="10">
        <v>68</v>
      </c>
      <c r="C580" s="424" t="s">
        <v>4799</v>
      </c>
      <c r="D580" s="424" t="s">
        <v>82</v>
      </c>
      <c r="E580" s="424" t="s">
        <v>94</v>
      </c>
      <c r="F580" s="27">
        <v>85</v>
      </c>
      <c r="G580" s="402" t="str">
        <f t="shared" si="9"/>
        <v>Tốt</v>
      </c>
      <c r="H580" s="422"/>
    </row>
    <row r="581" spans="1:8" s="26" customFormat="1" ht="17.100000000000001" customHeight="1" x14ac:dyDescent="0.25">
      <c r="A581" s="434">
        <v>554</v>
      </c>
      <c r="B581" s="10">
        <v>69</v>
      </c>
      <c r="C581" s="424" t="s">
        <v>4800</v>
      </c>
      <c r="D581" s="424" t="s">
        <v>205</v>
      </c>
      <c r="E581" s="424" t="s">
        <v>12</v>
      </c>
      <c r="F581" s="27">
        <v>98</v>
      </c>
      <c r="G581" s="402" t="str">
        <f t="shared" si="9"/>
        <v>Xuất sắc</v>
      </c>
      <c r="H581" s="422"/>
    </row>
    <row r="582" spans="1:8" s="26" customFormat="1" ht="17.100000000000001" customHeight="1" x14ac:dyDescent="0.25">
      <c r="A582" s="434">
        <v>555</v>
      </c>
      <c r="B582" s="10">
        <v>70</v>
      </c>
      <c r="C582" s="424" t="s">
        <v>4801</v>
      </c>
      <c r="D582" s="424" t="s">
        <v>4802</v>
      </c>
      <c r="E582" s="424" t="s">
        <v>12</v>
      </c>
      <c r="F582" s="27">
        <v>30</v>
      </c>
      <c r="G582" s="402" t="str">
        <f t="shared" si="9"/>
        <v>Kém</v>
      </c>
      <c r="H582" s="422" t="s">
        <v>73</v>
      </c>
    </row>
    <row r="583" spans="1:8" s="26" customFormat="1" ht="17.100000000000001" customHeight="1" x14ac:dyDescent="0.25">
      <c r="A583" s="434">
        <v>556</v>
      </c>
      <c r="B583" s="10">
        <v>71</v>
      </c>
      <c r="C583" s="424" t="s">
        <v>4803</v>
      </c>
      <c r="D583" s="424" t="s">
        <v>2058</v>
      </c>
      <c r="E583" s="424" t="s">
        <v>12</v>
      </c>
      <c r="F583" s="27">
        <v>92</v>
      </c>
      <c r="G583" s="402" t="str">
        <f t="shared" si="9"/>
        <v>Xuất sắc</v>
      </c>
      <c r="H583" s="422"/>
    </row>
    <row r="584" spans="1:8" s="26" customFormat="1" ht="17.100000000000001" customHeight="1" x14ac:dyDescent="0.25">
      <c r="A584" s="434">
        <v>557</v>
      </c>
      <c r="B584" s="10">
        <v>72</v>
      </c>
      <c r="C584" s="424" t="s">
        <v>4804</v>
      </c>
      <c r="D584" s="424" t="s">
        <v>167</v>
      </c>
      <c r="E584" s="424" t="s">
        <v>12</v>
      </c>
      <c r="F584" s="27">
        <v>30</v>
      </c>
      <c r="G584" s="402" t="str">
        <f t="shared" si="9"/>
        <v>Kém</v>
      </c>
      <c r="H584" s="422" t="s">
        <v>73</v>
      </c>
    </row>
    <row r="585" spans="1:8" s="26" customFormat="1" ht="17.100000000000001" customHeight="1" x14ac:dyDescent="0.25">
      <c r="A585" s="434">
        <v>558</v>
      </c>
      <c r="B585" s="10">
        <v>73</v>
      </c>
      <c r="C585" s="427" t="s">
        <v>4805</v>
      </c>
      <c r="D585" s="427" t="s">
        <v>80</v>
      </c>
      <c r="E585" s="427" t="s">
        <v>12</v>
      </c>
      <c r="F585" s="27">
        <v>90</v>
      </c>
      <c r="G585" s="402" t="str">
        <f t="shared" si="9"/>
        <v>Xuất sắc</v>
      </c>
      <c r="H585" s="422"/>
    </row>
    <row r="586" spans="1:8" s="26" customFormat="1" ht="17.100000000000001" customHeight="1" x14ac:dyDescent="0.25">
      <c r="A586" s="434">
        <v>559</v>
      </c>
      <c r="B586" s="10">
        <v>74</v>
      </c>
      <c r="C586" s="427" t="s">
        <v>4806</v>
      </c>
      <c r="D586" s="427" t="s">
        <v>51</v>
      </c>
      <c r="E586" s="427" t="s">
        <v>1416</v>
      </c>
      <c r="F586" s="27">
        <v>94</v>
      </c>
      <c r="G586" s="402" t="str">
        <f t="shared" si="9"/>
        <v>Xuất sắc</v>
      </c>
      <c r="H586" s="422"/>
    </row>
    <row r="587" spans="1:8" s="26" customFormat="1" ht="17.100000000000001" customHeight="1" x14ac:dyDescent="0.25">
      <c r="A587" s="434">
        <v>560</v>
      </c>
      <c r="B587" s="10">
        <v>75</v>
      </c>
      <c r="C587" s="424" t="s">
        <v>4807</v>
      </c>
      <c r="D587" s="424" t="s">
        <v>138</v>
      </c>
      <c r="E587" s="424" t="s">
        <v>206</v>
      </c>
      <c r="F587" s="27">
        <v>89</v>
      </c>
      <c r="G587" s="402" t="str">
        <f t="shared" si="9"/>
        <v>Tốt</v>
      </c>
      <c r="H587" s="422"/>
    </row>
    <row r="588" spans="1:8" s="26" customFormat="1" ht="17.100000000000001" customHeight="1" x14ac:dyDescent="0.25">
      <c r="A588" s="434">
        <v>561</v>
      </c>
      <c r="B588" s="10">
        <v>76</v>
      </c>
      <c r="C588" s="424" t="s">
        <v>4808</v>
      </c>
      <c r="D588" s="424" t="s">
        <v>127</v>
      </c>
      <c r="E588" s="424" t="s">
        <v>24</v>
      </c>
      <c r="F588" s="27">
        <v>90</v>
      </c>
      <c r="G588" s="402" t="str">
        <f t="shared" ref="G588:G651" si="10">IF(F588&gt;=90,"Xuất sắc",IF(F588&gt;=80,"Tốt",IF(F588&gt;=65,"Khá",IF(F588&gt;=50,"Trung bình",IF(F588&gt;=35,"Yếu","Kém")))))</f>
        <v>Xuất sắc</v>
      </c>
      <c r="H588" s="422"/>
    </row>
    <row r="589" spans="1:8" s="26" customFormat="1" ht="17.100000000000001" customHeight="1" x14ac:dyDescent="0.25">
      <c r="A589" s="434">
        <v>562</v>
      </c>
      <c r="B589" s="10">
        <v>77</v>
      </c>
      <c r="C589" s="424" t="s">
        <v>4809</v>
      </c>
      <c r="D589" s="424" t="s">
        <v>4810</v>
      </c>
      <c r="E589" s="424" t="s">
        <v>193</v>
      </c>
      <c r="F589" s="27">
        <v>30</v>
      </c>
      <c r="G589" s="402" t="str">
        <f t="shared" si="10"/>
        <v>Kém</v>
      </c>
      <c r="H589" s="422" t="s">
        <v>73</v>
      </c>
    </row>
    <row r="590" spans="1:8" s="26" customFormat="1" ht="17.100000000000001" customHeight="1" x14ac:dyDescent="0.25">
      <c r="A590" s="434">
        <v>563</v>
      </c>
      <c r="B590" s="10">
        <v>78</v>
      </c>
      <c r="C590" s="424" t="s">
        <v>4811</v>
      </c>
      <c r="D590" s="424" t="s">
        <v>576</v>
      </c>
      <c r="E590" s="424" t="s">
        <v>70</v>
      </c>
      <c r="F590" s="27">
        <v>30</v>
      </c>
      <c r="G590" s="402" t="str">
        <f t="shared" si="10"/>
        <v>Kém</v>
      </c>
      <c r="H590" s="422"/>
    </row>
    <row r="591" spans="1:8" s="26" customFormat="1" ht="17.100000000000001" customHeight="1" x14ac:dyDescent="0.25">
      <c r="A591" s="434"/>
      <c r="B591" s="10"/>
      <c r="C591" s="25" t="s">
        <v>5571</v>
      </c>
      <c r="D591" s="27"/>
      <c r="E591" s="435"/>
      <c r="F591" s="27"/>
      <c r="G591" s="27"/>
      <c r="H591" s="422"/>
    </row>
    <row r="592" spans="1:8" s="26" customFormat="1" ht="17.100000000000001" customHeight="1" x14ac:dyDescent="0.25">
      <c r="A592" s="434">
        <v>564</v>
      </c>
      <c r="B592" s="10">
        <v>1</v>
      </c>
      <c r="C592" s="437" t="s">
        <v>4812</v>
      </c>
      <c r="D592" s="438" t="s">
        <v>68</v>
      </c>
      <c r="E592" s="438" t="s">
        <v>71</v>
      </c>
      <c r="F592" s="27">
        <v>97</v>
      </c>
      <c r="G592" s="402" t="str">
        <f t="shared" si="10"/>
        <v>Xuất sắc</v>
      </c>
      <c r="H592" s="422"/>
    </row>
    <row r="593" spans="1:8" s="26" customFormat="1" ht="17.100000000000001" customHeight="1" x14ac:dyDescent="0.25">
      <c r="A593" s="434">
        <v>565</v>
      </c>
      <c r="B593" s="10">
        <v>2</v>
      </c>
      <c r="C593" s="437" t="s">
        <v>4813</v>
      </c>
      <c r="D593" s="438" t="s">
        <v>4814</v>
      </c>
      <c r="E593" s="438" t="s">
        <v>34</v>
      </c>
      <c r="F593" s="27">
        <v>30</v>
      </c>
      <c r="G593" s="402" t="str">
        <f t="shared" si="10"/>
        <v>Kém</v>
      </c>
      <c r="H593" s="422" t="s">
        <v>73</v>
      </c>
    </row>
    <row r="594" spans="1:8" s="26" customFormat="1" ht="17.100000000000001" customHeight="1" x14ac:dyDescent="0.25">
      <c r="A594" s="434">
        <v>566</v>
      </c>
      <c r="B594" s="10">
        <v>3</v>
      </c>
      <c r="C594" s="437" t="s">
        <v>4815</v>
      </c>
      <c r="D594" s="438" t="s">
        <v>126</v>
      </c>
      <c r="E594" s="438" t="s">
        <v>34</v>
      </c>
      <c r="F594" s="27">
        <v>70</v>
      </c>
      <c r="G594" s="402" t="str">
        <f t="shared" si="10"/>
        <v>Khá</v>
      </c>
      <c r="H594" s="422"/>
    </row>
    <row r="595" spans="1:8" s="26" customFormat="1" ht="17.100000000000001" customHeight="1" x14ac:dyDescent="0.25">
      <c r="A595" s="434">
        <v>567</v>
      </c>
      <c r="B595" s="10">
        <v>4</v>
      </c>
      <c r="C595" s="437" t="s">
        <v>4816</v>
      </c>
      <c r="D595" s="438" t="s">
        <v>122</v>
      </c>
      <c r="E595" s="438" t="s">
        <v>34</v>
      </c>
      <c r="F595" s="27">
        <v>79</v>
      </c>
      <c r="G595" s="402" t="str">
        <f t="shared" si="10"/>
        <v>Khá</v>
      </c>
      <c r="H595" s="422"/>
    </row>
    <row r="596" spans="1:8" s="26" customFormat="1" ht="17.100000000000001" customHeight="1" x14ac:dyDescent="0.25">
      <c r="A596" s="434">
        <v>568</v>
      </c>
      <c r="B596" s="10">
        <v>5</v>
      </c>
      <c r="C596" s="437" t="s">
        <v>4817</v>
      </c>
      <c r="D596" s="438" t="s">
        <v>187</v>
      </c>
      <c r="E596" s="438" t="s">
        <v>34</v>
      </c>
      <c r="F596" s="27">
        <v>30</v>
      </c>
      <c r="G596" s="402" t="str">
        <f t="shared" si="10"/>
        <v>Kém</v>
      </c>
      <c r="H596" s="422" t="s">
        <v>73</v>
      </c>
    </row>
    <row r="597" spans="1:8" s="26" customFormat="1" ht="17.100000000000001" customHeight="1" x14ac:dyDescent="0.25">
      <c r="A597" s="434">
        <v>569</v>
      </c>
      <c r="B597" s="10">
        <v>6</v>
      </c>
      <c r="C597" s="437" t="s">
        <v>4818</v>
      </c>
      <c r="D597" s="438" t="s">
        <v>402</v>
      </c>
      <c r="E597" s="438" t="s">
        <v>34</v>
      </c>
      <c r="F597" s="27">
        <v>80</v>
      </c>
      <c r="G597" s="402" t="str">
        <f t="shared" si="10"/>
        <v>Tốt</v>
      </c>
      <c r="H597" s="422"/>
    </row>
    <row r="598" spans="1:8" s="26" customFormat="1" ht="17.100000000000001" customHeight="1" x14ac:dyDescent="0.25">
      <c r="A598" s="434">
        <v>570</v>
      </c>
      <c r="B598" s="10">
        <v>7</v>
      </c>
      <c r="C598" s="437" t="s">
        <v>4819</v>
      </c>
      <c r="D598" s="438" t="s">
        <v>2036</v>
      </c>
      <c r="E598" s="438" t="s">
        <v>34</v>
      </c>
      <c r="F598" s="27">
        <v>97</v>
      </c>
      <c r="G598" s="402" t="str">
        <f t="shared" si="10"/>
        <v>Xuất sắc</v>
      </c>
      <c r="H598" s="422"/>
    </row>
    <row r="599" spans="1:8" s="26" customFormat="1" ht="17.100000000000001" customHeight="1" x14ac:dyDescent="0.25">
      <c r="A599" s="434">
        <v>571</v>
      </c>
      <c r="B599" s="10">
        <v>8</v>
      </c>
      <c r="C599" s="437" t="s">
        <v>4820</v>
      </c>
      <c r="D599" s="438" t="s">
        <v>103</v>
      </c>
      <c r="E599" s="438" t="s">
        <v>147</v>
      </c>
      <c r="F599" s="27">
        <v>70</v>
      </c>
      <c r="G599" s="402" t="str">
        <f t="shared" si="10"/>
        <v>Khá</v>
      </c>
      <c r="H599" s="422" t="s">
        <v>73</v>
      </c>
    </row>
    <row r="600" spans="1:8" s="26" customFormat="1" ht="17.100000000000001" customHeight="1" x14ac:dyDescent="0.25">
      <c r="A600" s="434">
        <v>572</v>
      </c>
      <c r="B600" s="10">
        <v>9</v>
      </c>
      <c r="C600" s="437" t="s">
        <v>4821</v>
      </c>
      <c r="D600" s="438" t="s">
        <v>188</v>
      </c>
      <c r="E600" s="438" t="s">
        <v>3274</v>
      </c>
      <c r="F600" s="27">
        <v>50</v>
      </c>
      <c r="G600" s="402" t="str">
        <f t="shared" si="10"/>
        <v>Trung bình</v>
      </c>
      <c r="H600" s="422" t="s">
        <v>73</v>
      </c>
    </row>
    <row r="601" spans="1:8" s="26" customFormat="1" ht="17.100000000000001" customHeight="1" x14ac:dyDescent="0.25">
      <c r="A601" s="434">
        <v>573</v>
      </c>
      <c r="B601" s="10">
        <v>10</v>
      </c>
      <c r="C601" s="437" t="s">
        <v>4822</v>
      </c>
      <c r="D601" s="438" t="s">
        <v>3143</v>
      </c>
      <c r="E601" s="438" t="s">
        <v>275</v>
      </c>
      <c r="F601" s="27">
        <v>60</v>
      </c>
      <c r="G601" s="402" t="str">
        <f t="shared" si="10"/>
        <v>Trung bình</v>
      </c>
      <c r="H601" s="422" t="s">
        <v>73</v>
      </c>
    </row>
    <row r="602" spans="1:8" s="26" customFormat="1" ht="17.100000000000001" customHeight="1" x14ac:dyDescent="0.25">
      <c r="A602" s="434">
        <v>574</v>
      </c>
      <c r="B602" s="10">
        <v>11</v>
      </c>
      <c r="C602" s="437" t="s">
        <v>4823</v>
      </c>
      <c r="D602" s="438" t="s">
        <v>454</v>
      </c>
      <c r="E602" s="438" t="s">
        <v>2236</v>
      </c>
      <c r="F602" s="27">
        <v>30</v>
      </c>
      <c r="G602" s="402" t="str">
        <f t="shared" si="10"/>
        <v>Kém</v>
      </c>
      <c r="H602" s="422" t="s">
        <v>73</v>
      </c>
    </row>
    <row r="603" spans="1:8" s="26" customFormat="1" ht="17.100000000000001" customHeight="1" x14ac:dyDescent="0.25">
      <c r="A603" s="434">
        <v>575</v>
      </c>
      <c r="B603" s="10">
        <v>12</v>
      </c>
      <c r="C603" s="437" t="s">
        <v>4824</v>
      </c>
      <c r="D603" s="438" t="s">
        <v>414</v>
      </c>
      <c r="E603" s="438" t="s">
        <v>278</v>
      </c>
      <c r="F603" s="27">
        <v>90</v>
      </c>
      <c r="G603" s="402" t="str">
        <f t="shared" si="10"/>
        <v>Xuất sắc</v>
      </c>
      <c r="H603" s="422"/>
    </row>
    <row r="604" spans="1:8" s="26" customFormat="1" ht="17.100000000000001" customHeight="1" x14ac:dyDescent="0.25">
      <c r="A604" s="434">
        <v>576</v>
      </c>
      <c r="B604" s="10">
        <v>13</v>
      </c>
      <c r="C604" s="437" t="s">
        <v>4825</v>
      </c>
      <c r="D604" s="438" t="s">
        <v>18</v>
      </c>
      <c r="E604" s="438" t="s">
        <v>39</v>
      </c>
      <c r="F604" s="27">
        <v>30</v>
      </c>
      <c r="G604" s="402" t="str">
        <f t="shared" si="10"/>
        <v>Kém</v>
      </c>
      <c r="H604" s="422" t="s">
        <v>73</v>
      </c>
    </row>
    <row r="605" spans="1:8" s="26" customFormat="1" ht="17.100000000000001" customHeight="1" x14ac:dyDescent="0.25">
      <c r="A605" s="434">
        <v>577</v>
      </c>
      <c r="B605" s="10">
        <v>14</v>
      </c>
      <c r="C605" s="437" t="s">
        <v>4826</v>
      </c>
      <c r="D605" s="438" t="s">
        <v>4827</v>
      </c>
      <c r="E605" s="438" t="s">
        <v>370</v>
      </c>
      <c r="F605" s="27">
        <v>77</v>
      </c>
      <c r="G605" s="402" t="str">
        <f t="shared" si="10"/>
        <v>Khá</v>
      </c>
      <c r="H605" s="422"/>
    </row>
    <row r="606" spans="1:8" s="26" customFormat="1" ht="17.100000000000001" customHeight="1" x14ac:dyDescent="0.25">
      <c r="A606" s="434">
        <v>578</v>
      </c>
      <c r="B606" s="10">
        <v>15</v>
      </c>
      <c r="C606" s="437" t="s">
        <v>4828</v>
      </c>
      <c r="D606" s="438" t="s">
        <v>4829</v>
      </c>
      <c r="E606" s="438" t="s">
        <v>4830</v>
      </c>
      <c r="F606" s="27">
        <v>70</v>
      </c>
      <c r="G606" s="402" t="str">
        <f t="shared" si="10"/>
        <v>Khá</v>
      </c>
      <c r="H606" s="422"/>
    </row>
    <row r="607" spans="1:8" s="26" customFormat="1" ht="17.100000000000001" customHeight="1" x14ac:dyDescent="0.25">
      <c r="A607" s="434">
        <v>579</v>
      </c>
      <c r="B607" s="10">
        <v>16</v>
      </c>
      <c r="C607" s="437" t="s">
        <v>4831</v>
      </c>
      <c r="D607" s="438" t="s">
        <v>76</v>
      </c>
      <c r="E607" s="438" t="s">
        <v>219</v>
      </c>
      <c r="F607" s="27">
        <v>94</v>
      </c>
      <c r="G607" s="402" t="str">
        <f t="shared" si="10"/>
        <v>Xuất sắc</v>
      </c>
      <c r="H607" s="422"/>
    </row>
    <row r="608" spans="1:8" s="26" customFormat="1" ht="17.100000000000001" customHeight="1" x14ac:dyDescent="0.25">
      <c r="A608" s="434">
        <v>580</v>
      </c>
      <c r="B608" s="10">
        <v>17</v>
      </c>
      <c r="C608" s="437" t="s">
        <v>4832</v>
      </c>
      <c r="D608" s="438" t="s">
        <v>78</v>
      </c>
      <c r="E608" s="438" t="s">
        <v>219</v>
      </c>
      <c r="F608" s="27">
        <v>79</v>
      </c>
      <c r="G608" s="402" t="str">
        <f t="shared" si="10"/>
        <v>Khá</v>
      </c>
      <c r="H608" s="422"/>
    </row>
    <row r="609" spans="1:8" s="26" customFormat="1" ht="17.100000000000001" customHeight="1" x14ac:dyDescent="0.25">
      <c r="A609" s="434">
        <v>581</v>
      </c>
      <c r="B609" s="10">
        <v>18</v>
      </c>
      <c r="C609" s="437" t="s">
        <v>4833</v>
      </c>
      <c r="D609" s="438" t="s">
        <v>4834</v>
      </c>
      <c r="E609" s="438" t="s">
        <v>4835</v>
      </c>
      <c r="F609" s="27">
        <v>30</v>
      </c>
      <c r="G609" s="402" t="str">
        <f t="shared" si="10"/>
        <v>Kém</v>
      </c>
      <c r="H609" s="422" t="s">
        <v>73</v>
      </c>
    </row>
    <row r="610" spans="1:8" s="26" customFormat="1" ht="17.100000000000001" customHeight="1" x14ac:dyDescent="0.25">
      <c r="A610" s="434">
        <v>582</v>
      </c>
      <c r="B610" s="10">
        <v>19</v>
      </c>
      <c r="C610" s="437" t="s">
        <v>4836</v>
      </c>
      <c r="D610" s="438" t="s">
        <v>2581</v>
      </c>
      <c r="E610" s="438" t="s">
        <v>149</v>
      </c>
      <c r="F610" s="27">
        <v>80</v>
      </c>
      <c r="G610" s="402" t="str">
        <f t="shared" si="10"/>
        <v>Tốt</v>
      </c>
      <c r="H610" s="422"/>
    </row>
    <row r="611" spans="1:8" s="26" customFormat="1" ht="17.100000000000001" customHeight="1" x14ac:dyDescent="0.25">
      <c r="A611" s="434">
        <v>583</v>
      </c>
      <c r="B611" s="10">
        <v>20</v>
      </c>
      <c r="C611" s="437" t="s">
        <v>4837</v>
      </c>
      <c r="D611" s="438" t="s">
        <v>4838</v>
      </c>
      <c r="E611" s="438" t="s">
        <v>7</v>
      </c>
      <c r="F611" s="27">
        <v>80</v>
      </c>
      <c r="G611" s="402" t="str">
        <f t="shared" si="10"/>
        <v>Tốt</v>
      </c>
      <c r="H611" s="422"/>
    </row>
    <row r="612" spans="1:8" s="26" customFormat="1" ht="17.100000000000001" customHeight="1" x14ac:dyDescent="0.25">
      <c r="A612" s="434">
        <v>584</v>
      </c>
      <c r="B612" s="10">
        <v>21</v>
      </c>
      <c r="C612" s="437" t="s">
        <v>4839</v>
      </c>
      <c r="D612" s="438" t="s">
        <v>1510</v>
      </c>
      <c r="E612" s="438" t="s">
        <v>7</v>
      </c>
      <c r="F612" s="27">
        <v>90</v>
      </c>
      <c r="G612" s="402" t="str">
        <f t="shared" si="10"/>
        <v>Xuất sắc</v>
      </c>
      <c r="H612" s="422"/>
    </row>
    <row r="613" spans="1:8" s="26" customFormat="1" ht="17.100000000000001" customHeight="1" x14ac:dyDescent="0.25">
      <c r="A613" s="434">
        <v>585</v>
      </c>
      <c r="B613" s="10">
        <v>22</v>
      </c>
      <c r="C613" s="437" t="s">
        <v>4840</v>
      </c>
      <c r="D613" s="438" t="s">
        <v>4841</v>
      </c>
      <c r="E613" s="438" t="s">
        <v>14</v>
      </c>
      <c r="F613" s="27">
        <v>90</v>
      </c>
      <c r="G613" s="402" t="str">
        <f t="shared" si="10"/>
        <v>Xuất sắc</v>
      </c>
      <c r="H613" s="422"/>
    </row>
    <row r="614" spans="1:8" s="26" customFormat="1" ht="17.100000000000001" customHeight="1" x14ac:dyDescent="0.25">
      <c r="A614" s="434">
        <v>586</v>
      </c>
      <c r="B614" s="10">
        <v>23</v>
      </c>
      <c r="C614" s="437" t="s">
        <v>4842</v>
      </c>
      <c r="D614" s="438" t="s">
        <v>126</v>
      </c>
      <c r="E614" s="438" t="s">
        <v>14</v>
      </c>
      <c r="F614" s="27">
        <v>83</v>
      </c>
      <c r="G614" s="402" t="str">
        <f t="shared" si="10"/>
        <v>Tốt</v>
      </c>
      <c r="H614" s="422"/>
    </row>
    <row r="615" spans="1:8" s="26" customFormat="1" ht="17.100000000000001" customHeight="1" x14ac:dyDescent="0.25">
      <c r="A615" s="434">
        <v>587</v>
      </c>
      <c r="B615" s="10">
        <v>24</v>
      </c>
      <c r="C615" s="437" t="s">
        <v>4843</v>
      </c>
      <c r="D615" s="438" t="s">
        <v>4844</v>
      </c>
      <c r="E615" s="438" t="s">
        <v>4550</v>
      </c>
      <c r="F615" s="27">
        <v>30</v>
      </c>
      <c r="G615" s="402" t="str">
        <f t="shared" si="10"/>
        <v>Kém</v>
      </c>
      <c r="H615" s="422" t="s">
        <v>73</v>
      </c>
    </row>
    <row r="616" spans="1:8" s="26" customFormat="1" ht="17.100000000000001" customHeight="1" x14ac:dyDescent="0.25">
      <c r="A616" s="434">
        <v>588</v>
      </c>
      <c r="B616" s="10">
        <v>25</v>
      </c>
      <c r="C616" s="437" t="s">
        <v>4845</v>
      </c>
      <c r="D616" s="438" t="s">
        <v>287</v>
      </c>
      <c r="E616" s="438" t="s">
        <v>43</v>
      </c>
      <c r="F616" s="27">
        <v>86</v>
      </c>
      <c r="G616" s="402" t="str">
        <f t="shared" si="10"/>
        <v>Tốt</v>
      </c>
      <c r="H616" s="422"/>
    </row>
    <row r="617" spans="1:8" s="26" customFormat="1" ht="17.100000000000001" customHeight="1" x14ac:dyDescent="0.25">
      <c r="A617" s="434">
        <v>589</v>
      </c>
      <c r="B617" s="10">
        <v>26</v>
      </c>
      <c r="C617" s="437" t="s">
        <v>4846</v>
      </c>
      <c r="D617" s="438" t="s">
        <v>451</v>
      </c>
      <c r="E617" s="438" t="s">
        <v>104</v>
      </c>
      <c r="F617" s="27">
        <v>83</v>
      </c>
      <c r="G617" s="402" t="str">
        <f t="shared" si="10"/>
        <v>Tốt</v>
      </c>
      <c r="H617" s="422"/>
    </row>
    <row r="618" spans="1:8" s="26" customFormat="1" ht="17.100000000000001" customHeight="1" x14ac:dyDescent="0.25">
      <c r="A618" s="434">
        <v>590</v>
      </c>
      <c r="B618" s="10">
        <v>27</v>
      </c>
      <c r="C618" s="437" t="s">
        <v>4847</v>
      </c>
      <c r="D618" s="438" t="s">
        <v>411</v>
      </c>
      <c r="E618" s="438" t="s">
        <v>81</v>
      </c>
      <c r="F618" s="27">
        <v>88</v>
      </c>
      <c r="G618" s="402" t="str">
        <f t="shared" si="10"/>
        <v>Tốt</v>
      </c>
      <c r="H618" s="422"/>
    </row>
    <row r="619" spans="1:8" s="26" customFormat="1" ht="17.100000000000001" customHeight="1" x14ac:dyDescent="0.25">
      <c r="A619" s="434">
        <v>591</v>
      </c>
      <c r="B619" s="10">
        <v>28</v>
      </c>
      <c r="C619" s="437" t="s">
        <v>4849</v>
      </c>
      <c r="D619" s="438" t="s">
        <v>3592</v>
      </c>
      <c r="E619" s="438" t="s">
        <v>180</v>
      </c>
      <c r="F619" s="27">
        <v>30</v>
      </c>
      <c r="G619" s="402" t="str">
        <f t="shared" si="10"/>
        <v>Kém</v>
      </c>
      <c r="H619" s="422" t="s">
        <v>73</v>
      </c>
    </row>
    <row r="620" spans="1:8" s="26" customFormat="1" ht="17.100000000000001" customHeight="1" x14ac:dyDescent="0.25">
      <c r="A620" s="434">
        <v>592</v>
      </c>
      <c r="B620" s="10">
        <v>29</v>
      </c>
      <c r="C620" s="437" t="s">
        <v>4850</v>
      </c>
      <c r="D620" s="438" t="s">
        <v>48</v>
      </c>
      <c r="E620" s="438" t="s">
        <v>21</v>
      </c>
      <c r="F620" s="27">
        <v>86</v>
      </c>
      <c r="G620" s="402" t="str">
        <f t="shared" si="10"/>
        <v>Tốt</v>
      </c>
      <c r="H620" s="422"/>
    </row>
    <row r="621" spans="1:8" s="26" customFormat="1" ht="17.100000000000001" customHeight="1" x14ac:dyDescent="0.25">
      <c r="A621" s="434">
        <v>593</v>
      </c>
      <c r="B621" s="10">
        <v>30</v>
      </c>
      <c r="C621" s="437" t="s">
        <v>4851</v>
      </c>
      <c r="D621" s="438" t="s">
        <v>2807</v>
      </c>
      <c r="E621" s="438" t="s">
        <v>21</v>
      </c>
      <c r="F621" s="27">
        <v>96</v>
      </c>
      <c r="G621" s="402" t="str">
        <f t="shared" si="10"/>
        <v>Xuất sắc</v>
      </c>
      <c r="H621" s="422"/>
    </row>
    <row r="622" spans="1:8" s="26" customFormat="1" ht="17.100000000000001" customHeight="1" x14ac:dyDescent="0.25">
      <c r="A622" s="434">
        <v>594</v>
      </c>
      <c r="B622" s="10">
        <v>31</v>
      </c>
      <c r="C622" s="437" t="s">
        <v>4852</v>
      </c>
      <c r="D622" s="438" t="s">
        <v>1092</v>
      </c>
      <c r="E622" s="438" t="s">
        <v>491</v>
      </c>
      <c r="F622" s="27">
        <v>95</v>
      </c>
      <c r="G622" s="402" t="str">
        <f t="shared" si="10"/>
        <v>Xuất sắc</v>
      </c>
      <c r="H622" s="422"/>
    </row>
    <row r="623" spans="1:8" s="26" customFormat="1" ht="17.100000000000001" customHeight="1" x14ac:dyDescent="0.25">
      <c r="A623" s="434">
        <v>595</v>
      </c>
      <c r="B623" s="10">
        <v>32</v>
      </c>
      <c r="C623" s="437" t="s">
        <v>4853</v>
      </c>
      <c r="D623" s="438" t="s">
        <v>4854</v>
      </c>
      <c r="E623" s="438" t="s">
        <v>4855</v>
      </c>
      <c r="F623" s="27">
        <v>89</v>
      </c>
      <c r="G623" s="402" t="str">
        <f t="shared" si="10"/>
        <v>Tốt</v>
      </c>
      <c r="H623" s="422"/>
    </row>
    <row r="624" spans="1:8" s="26" customFormat="1" ht="17.100000000000001" customHeight="1" x14ac:dyDescent="0.25">
      <c r="A624" s="434">
        <v>596</v>
      </c>
      <c r="B624" s="10">
        <v>33</v>
      </c>
      <c r="C624" s="437" t="s">
        <v>4856</v>
      </c>
      <c r="D624" s="438" t="s">
        <v>4857</v>
      </c>
      <c r="E624" s="438" t="s">
        <v>3720</v>
      </c>
      <c r="F624" s="27">
        <v>70</v>
      </c>
      <c r="G624" s="402" t="str">
        <f t="shared" si="10"/>
        <v>Khá</v>
      </c>
      <c r="H624" s="422" t="s">
        <v>73</v>
      </c>
    </row>
    <row r="625" spans="1:8" s="26" customFormat="1" ht="17.100000000000001" customHeight="1" x14ac:dyDescent="0.25">
      <c r="A625" s="434">
        <v>597</v>
      </c>
      <c r="B625" s="10">
        <v>34</v>
      </c>
      <c r="C625" s="437" t="s">
        <v>4858</v>
      </c>
      <c r="D625" s="438" t="s">
        <v>4827</v>
      </c>
      <c r="E625" s="438" t="s">
        <v>404</v>
      </c>
      <c r="F625" s="27">
        <v>30</v>
      </c>
      <c r="G625" s="402" t="str">
        <f t="shared" si="10"/>
        <v>Kém</v>
      </c>
      <c r="H625" s="422" t="s">
        <v>73</v>
      </c>
    </row>
    <row r="626" spans="1:8" s="26" customFormat="1" ht="17.100000000000001" customHeight="1" x14ac:dyDescent="0.25">
      <c r="A626" s="434">
        <v>598</v>
      </c>
      <c r="B626" s="10">
        <v>35</v>
      </c>
      <c r="C626" s="437" t="s">
        <v>4861</v>
      </c>
      <c r="D626" s="438" t="s">
        <v>60</v>
      </c>
      <c r="E626" s="438" t="s">
        <v>666</v>
      </c>
      <c r="F626" s="27">
        <v>96</v>
      </c>
      <c r="G626" s="402" t="str">
        <f t="shared" si="10"/>
        <v>Xuất sắc</v>
      </c>
      <c r="H626" s="422"/>
    </row>
    <row r="627" spans="1:8" s="26" customFormat="1" ht="17.100000000000001" customHeight="1" x14ac:dyDescent="0.25">
      <c r="A627" s="434">
        <v>599</v>
      </c>
      <c r="B627" s="10">
        <v>36</v>
      </c>
      <c r="C627" s="437" t="s">
        <v>4862</v>
      </c>
      <c r="D627" s="438" t="s">
        <v>4863</v>
      </c>
      <c r="E627" s="438" t="s">
        <v>8</v>
      </c>
      <c r="F627" s="27">
        <v>89</v>
      </c>
      <c r="G627" s="402" t="str">
        <f t="shared" si="10"/>
        <v>Tốt</v>
      </c>
      <c r="H627" s="422"/>
    </row>
    <row r="628" spans="1:8" s="26" customFormat="1" ht="17.100000000000001" customHeight="1" x14ac:dyDescent="0.25">
      <c r="A628" s="434">
        <v>600</v>
      </c>
      <c r="B628" s="10">
        <v>37</v>
      </c>
      <c r="C628" s="437" t="s">
        <v>4864</v>
      </c>
      <c r="D628" s="438" t="s">
        <v>647</v>
      </c>
      <c r="E628" s="438" t="s">
        <v>8</v>
      </c>
      <c r="F628" s="27">
        <v>80</v>
      </c>
      <c r="G628" s="402" t="str">
        <f t="shared" si="10"/>
        <v>Tốt</v>
      </c>
      <c r="H628" s="422"/>
    </row>
    <row r="629" spans="1:8" s="26" customFormat="1" ht="17.100000000000001" customHeight="1" x14ac:dyDescent="0.25">
      <c r="A629" s="434">
        <v>601</v>
      </c>
      <c r="B629" s="10">
        <v>38</v>
      </c>
      <c r="C629" s="437" t="s">
        <v>4865</v>
      </c>
      <c r="D629" s="438" t="s">
        <v>3151</v>
      </c>
      <c r="E629" s="438" t="s">
        <v>8</v>
      </c>
      <c r="F629" s="27">
        <v>70</v>
      </c>
      <c r="G629" s="402" t="str">
        <f t="shared" si="10"/>
        <v>Khá</v>
      </c>
      <c r="H629" s="422"/>
    </row>
    <row r="630" spans="1:8" s="26" customFormat="1" ht="17.100000000000001" customHeight="1" x14ac:dyDescent="0.25">
      <c r="A630" s="434">
        <v>602</v>
      </c>
      <c r="B630" s="10">
        <v>39</v>
      </c>
      <c r="C630" s="437" t="s">
        <v>4866</v>
      </c>
      <c r="D630" s="438" t="s">
        <v>4867</v>
      </c>
      <c r="E630" s="438" t="s">
        <v>296</v>
      </c>
      <c r="F630" s="27">
        <v>75</v>
      </c>
      <c r="G630" s="402" t="str">
        <f t="shared" si="10"/>
        <v>Khá</v>
      </c>
      <c r="H630" s="422"/>
    </row>
    <row r="631" spans="1:8" s="26" customFormat="1" ht="17.100000000000001" customHeight="1" x14ac:dyDescent="0.25">
      <c r="A631" s="434">
        <v>603</v>
      </c>
      <c r="B631" s="10">
        <v>40</v>
      </c>
      <c r="C631" s="437" t="s">
        <v>4868</v>
      </c>
      <c r="D631" s="438" t="s">
        <v>4869</v>
      </c>
      <c r="E631" s="438" t="s">
        <v>4870</v>
      </c>
      <c r="F631" s="27">
        <v>90</v>
      </c>
      <c r="G631" s="402" t="str">
        <f t="shared" si="10"/>
        <v>Xuất sắc</v>
      </c>
      <c r="H631" s="422"/>
    </row>
    <row r="632" spans="1:8" s="26" customFormat="1" ht="17.100000000000001" customHeight="1" x14ac:dyDescent="0.25">
      <c r="A632" s="434">
        <v>604</v>
      </c>
      <c r="B632" s="10">
        <v>41</v>
      </c>
      <c r="C632" s="437" t="s">
        <v>4871</v>
      </c>
      <c r="D632" s="438" t="s">
        <v>4872</v>
      </c>
      <c r="E632" s="438" t="s">
        <v>130</v>
      </c>
      <c r="F632" s="27">
        <v>30</v>
      </c>
      <c r="G632" s="402" t="str">
        <f t="shared" si="10"/>
        <v>Kém</v>
      </c>
      <c r="H632" s="422" t="s">
        <v>73</v>
      </c>
    </row>
    <row r="633" spans="1:8" s="26" customFormat="1" ht="17.100000000000001" customHeight="1" x14ac:dyDescent="0.25">
      <c r="A633" s="434">
        <v>605</v>
      </c>
      <c r="B633" s="10">
        <v>42</v>
      </c>
      <c r="C633" s="437" t="s">
        <v>4873</v>
      </c>
      <c r="D633" s="438" t="s">
        <v>4874</v>
      </c>
      <c r="E633" s="438" t="s">
        <v>201</v>
      </c>
      <c r="F633" s="27">
        <v>80</v>
      </c>
      <c r="G633" s="402" t="str">
        <f t="shared" si="10"/>
        <v>Tốt</v>
      </c>
      <c r="H633" s="422"/>
    </row>
    <row r="634" spans="1:8" s="26" customFormat="1" ht="17.100000000000001" customHeight="1" x14ac:dyDescent="0.25">
      <c r="A634" s="434">
        <v>606</v>
      </c>
      <c r="B634" s="10">
        <v>43</v>
      </c>
      <c r="C634" s="437" t="s">
        <v>4875</v>
      </c>
      <c r="D634" s="438" t="s">
        <v>188</v>
      </c>
      <c r="E634" s="438" t="s">
        <v>201</v>
      </c>
      <c r="F634" s="27">
        <v>30</v>
      </c>
      <c r="G634" s="402" t="str">
        <f t="shared" si="10"/>
        <v>Kém</v>
      </c>
      <c r="H634" s="422" t="s">
        <v>73</v>
      </c>
    </row>
    <row r="635" spans="1:8" s="26" customFormat="1" ht="17.100000000000001" customHeight="1" x14ac:dyDescent="0.25">
      <c r="A635" s="434">
        <v>607</v>
      </c>
      <c r="B635" s="10">
        <v>44</v>
      </c>
      <c r="C635" s="437" t="s">
        <v>4876</v>
      </c>
      <c r="D635" s="438" t="s">
        <v>4877</v>
      </c>
      <c r="E635" s="438" t="s">
        <v>4878</v>
      </c>
      <c r="F635" s="27">
        <v>83</v>
      </c>
      <c r="G635" s="402" t="str">
        <f t="shared" si="10"/>
        <v>Tốt</v>
      </c>
      <c r="H635" s="422"/>
    </row>
    <row r="636" spans="1:8" s="26" customFormat="1" ht="17.100000000000001" customHeight="1" x14ac:dyDescent="0.25">
      <c r="A636" s="434">
        <v>608</v>
      </c>
      <c r="B636" s="10">
        <v>45</v>
      </c>
      <c r="C636" s="437" t="s">
        <v>4879</v>
      </c>
      <c r="D636" s="438" t="s">
        <v>4880</v>
      </c>
      <c r="E636" s="438" t="s">
        <v>341</v>
      </c>
      <c r="F636" s="27">
        <v>87</v>
      </c>
      <c r="G636" s="402" t="str">
        <f t="shared" si="10"/>
        <v>Tốt</v>
      </c>
      <c r="H636" s="422"/>
    </row>
    <row r="637" spans="1:8" s="26" customFormat="1" ht="17.100000000000001" customHeight="1" x14ac:dyDescent="0.25">
      <c r="A637" s="434">
        <v>609</v>
      </c>
      <c r="B637" s="10">
        <v>46</v>
      </c>
      <c r="C637" s="437" t="s">
        <v>4881</v>
      </c>
      <c r="D637" s="438" t="s">
        <v>264</v>
      </c>
      <c r="E637" s="438" t="s">
        <v>26</v>
      </c>
      <c r="F637" s="27">
        <v>30</v>
      </c>
      <c r="G637" s="402" t="str">
        <f t="shared" si="10"/>
        <v>Kém</v>
      </c>
      <c r="H637" s="422" t="s">
        <v>73</v>
      </c>
    </row>
    <row r="638" spans="1:8" s="26" customFormat="1" ht="17.100000000000001" customHeight="1" x14ac:dyDescent="0.25">
      <c r="A638" s="434">
        <v>610</v>
      </c>
      <c r="B638" s="10">
        <v>47</v>
      </c>
      <c r="C638" s="437" t="s">
        <v>4882</v>
      </c>
      <c r="D638" s="438" t="s">
        <v>4883</v>
      </c>
      <c r="E638" s="438" t="s">
        <v>171</v>
      </c>
      <c r="F638" s="27">
        <v>91</v>
      </c>
      <c r="G638" s="402" t="str">
        <f t="shared" si="10"/>
        <v>Xuất sắc</v>
      </c>
      <c r="H638" s="422"/>
    </row>
    <row r="639" spans="1:8" s="26" customFormat="1" ht="17.100000000000001" customHeight="1" x14ac:dyDescent="0.25">
      <c r="A639" s="434">
        <v>611</v>
      </c>
      <c r="B639" s="10">
        <v>48</v>
      </c>
      <c r="C639" s="437" t="s">
        <v>4884</v>
      </c>
      <c r="D639" s="438" t="s">
        <v>54</v>
      </c>
      <c r="E639" s="438" t="s">
        <v>4885</v>
      </c>
      <c r="F639" s="27">
        <v>70</v>
      </c>
      <c r="G639" s="402" t="str">
        <f t="shared" si="10"/>
        <v>Khá</v>
      </c>
      <c r="H639" s="422"/>
    </row>
    <row r="640" spans="1:8" s="26" customFormat="1" ht="17.100000000000001" customHeight="1" x14ac:dyDescent="0.25">
      <c r="A640" s="434">
        <v>612</v>
      </c>
      <c r="B640" s="10">
        <v>49</v>
      </c>
      <c r="C640" s="437" t="s">
        <v>4886</v>
      </c>
      <c r="D640" s="438" t="s">
        <v>60</v>
      </c>
      <c r="E640" s="438" t="s">
        <v>9</v>
      </c>
      <c r="F640" s="27">
        <v>80</v>
      </c>
      <c r="G640" s="402" t="str">
        <f t="shared" si="10"/>
        <v>Tốt</v>
      </c>
      <c r="H640" s="422"/>
    </row>
    <row r="641" spans="1:8" s="26" customFormat="1" ht="17.100000000000001" customHeight="1" x14ac:dyDescent="0.25">
      <c r="A641" s="434">
        <v>613</v>
      </c>
      <c r="B641" s="10">
        <v>50</v>
      </c>
      <c r="C641" s="437" t="s">
        <v>4887</v>
      </c>
      <c r="D641" s="438" t="s">
        <v>113</v>
      </c>
      <c r="E641" s="438" t="s">
        <v>1819</v>
      </c>
      <c r="F641" s="27">
        <v>80</v>
      </c>
      <c r="G641" s="402" t="str">
        <f t="shared" si="10"/>
        <v>Tốt</v>
      </c>
      <c r="H641" s="422"/>
    </row>
    <row r="642" spans="1:8" s="26" customFormat="1" ht="17.100000000000001" customHeight="1" x14ac:dyDescent="0.25">
      <c r="A642" s="434">
        <v>614</v>
      </c>
      <c r="B642" s="10">
        <v>51</v>
      </c>
      <c r="C642" s="437" t="s">
        <v>4888</v>
      </c>
      <c r="D642" s="438" t="s">
        <v>4889</v>
      </c>
      <c r="E642" s="438" t="s">
        <v>11</v>
      </c>
      <c r="F642" s="27">
        <v>70</v>
      </c>
      <c r="G642" s="402" t="str">
        <f t="shared" si="10"/>
        <v>Khá</v>
      </c>
      <c r="H642" s="422" t="s">
        <v>73</v>
      </c>
    </row>
    <row r="643" spans="1:8" s="26" customFormat="1" ht="17.100000000000001" customHeight="1" x14ac:dyDescent="0.25">
      <c r="A643" s="434">
        <v>615</v>
      </c>
      <c r="B643" s="10">
        <v>52</v>
      </c>
      <c r="C643" s="437" t="s">
        <v>4890</v>
      </c>
      <c r="D643" s="438" t="s">
        <v>4891</v>
      </c>
      <c r="E643" s="438" t="s">
        <v>11</v>
      </c>
      <c r="F643" s="27">
        <v>70</v>
      </c>
      <c r="G643" s="402" t="str">
        <f t="shared" si="10"/>
        <v>Khá</v>
      </c>
      <c r="H643" s="422"/>
    </row>
    <row r="644" spans="1:8" s="26" customFormat="1" ht="17.100000000000001" customHeight="1" x14ac:dyDescent="0.25">
      <c r="A644" s="434">
        <v>616</v>
      </c>
      <c r="B644" s="10">
        <v>53</v>
      </c>
      <c r="C644" s="437" t="s">
        <v>4893</v>
      </c>
      <c r="D644" s="438" t="s">
        <v>4894</v>
      </c>
      <c r="E644" s="438" t="s">
        <v>408</v>
      </c>
      <c r="F644" s="27">
        <v>80</v>
      </c>
      <c r="G644" s="402" t="str">
        <f t="shared" si="10"/>
        <v>Tốt</v>
      </c>
      <c r="H644" s="422"/>
    </row>
    <row r="645" spans="1:8" s="26" customFormat="1" ht="17.100000000000001" customHeight="1" x14ac:dyDescent="0.25">
      <c r="A645" s="434">
        <v>617</v>
      </c>
      <c r="B645" s="10">
        <v>54</v>
      </c>
      <c r="C645" s="437" t="s">
        <v>4895</v>
      </c>
      <c r="D645" s="438" t="s">
        <v>46</v>
      </c>
      <c r="E645" s="438" t="s">
        <v>133</v>
      </c>
      <c r="F645" s="27">
        <v>80</v>
      </c>
      <c r="G645" s="402" t="str">
        <f t="shared" si="10"/>
        <v>Tốt</v>
      </c>
      <c r="H645" s="422"/>
    </row>
    <row r="646" spans="1:8" s="26" customFormat="1" ht="17.100000000000001" customHeight="1" x14ac:dyDescent="0.25">
      <c r="A646" s="434">
        <v>618</v>
      </c>
      <c r="B646" s="10">
        <v>55</v>
      </c>
      <c r="C646" s="437" t="s">
        <v>4896</v>
      </c>
      <c r="D646" s="438" t="s">
        <v>68</v>
      </c>
      <c r="E646" s="438" t="s">
        <v>62</v>
      </c>
      <c r="F646" s="27">
        <v>84</v>
      </c>
      <c r="G646" s="402" t="str">
        <f t="shared" si="10"/>
        <v>Tốt</v>
      </c>
      <c r="H646" s="422"/>
    </row>
    <row r="647" spans="1:8" s="26" customFormat="1" ht="17.100000000000001" customHeight="1" x14ac:dyDescent="0.25">
      <c r="A647" s="434">
        <v>619</v>
      </c>
      <c r="B647" s="10">
        <v>56</v>
      </c>
      <c r="C647" s="437" t="s">
        <v>4897</v>
      </c>
      <c r="D647" s="438" t="s">
        <v>405</v>
      </c>
      <c r="E647" s="438" t="s">
        <v>568</v>
      </c>
      <c r="F647" s="27">
        <v>80</v>
      </c>
      <c r="G647" s="402" t="str">
        <f t="shared" si="10"/>
        <v>Tốt</v>
      </c>
      <c r="H647" s="422"/>
    </row>
    <row r="648" spans="1:8" s="26" customFormat="1" ht="17.100000000000001" customHeight="1" x14ac:dyDescent="0.25">
      <c r="A648" s="434">
        <v>620</v>
      </c>
      <c r="B648" s="10">
        <v>57</v>
      </c>
      <c r="C648" s="437" t="s">
        <v>4898</v>
      </c>
      <c r="D648" s="438" t="s">
        <v>4502</v>
      </c>
      <c r="E648" s="438" t="s">
        <v>483</v>
      </c>
      <c r="F648" s="27">
        <v>79</v>
      </c>
      <c r="G648" s="402" t="str">
        <f t="shared" si="10"/>
        <v>Khá</v>
      </c>
      <c r="H648" s="422" t="s">
        <v>73</v>
      </c>
    </row>
    <row r="649" spans="1:8" s="26" customFormat="1" ht="17.100000000000001" customHeight="1" x14ac:dyDescent="0.25">
      <c r="A649" s="434">
        <v>621</v>
      </c>
      <c r="B649" s="10">
        <v>58</v>
      </c>
      <c r="C649" s="437" t="s">
        <v>4899</v>
      </c>
      <c r="D649" s="438" t="s">
        <v>211</v>
      </c>
      <c r="E649" s="438" t="s">
        <v>483</v>
      </c>
      <c r="F649" s="27">
        <v>84</v>
      </c>
      <c r="G649" s="402" t="str">
        <f t="shared" si="10"/>
        <v>Tốt</v>
      </c>
      <c r="H649" s="422"/>
    </row>
    <row r="650" spans="1:8" s="26" customFormat="1" ht="17.100000000000001" customHeight="1" x14ac:dyDescent="0.25">
      <c r="A650" s="434">
        <v>622</v>
      </c>
      <c r="B650" s="10">
        <v>59</v>
      </c>
      <c r="C650" s="437" t="s">
        <v>4900</v>
      </c>
      <c r="D650" s="438" t="s">
        <v>175</v>
      </c>
      <c r="E650" s="438" t="s">
        <v>63</v>
      </c>
      <c r="F650" s="27">
        <v>70</v>
      </c>
      <c r="G650" s="402" t="str">
        <f t="shared" si="10"/>
        <v>Khá</v>
      </c>
      <c r="H650" s="422"/>
    </row>
    <row r="651" spans="1:8" s="26" customFormat="1" ht="17.100000000000001" customHeight="1" x14ac:dyDescent="0.25">
      <c r="A651" s="434">
        <v>623</v>
      </c>
      <c r="B651" s="10">
        <v>60</v>
      </c>
      <c r="C651" s="437" t="s">
        <v>4901</v>
      </c>
      <c r="D651" s="438" t="s">
        <v>2501</v>
      </c>
      <c r="E651" s="438" t="s">
        <v>64</v>
      </c>
      <c r="F651" s="27">
        <v>30</v>
      </c>
      <c r="G651" s="402" t="str">
        <f t="shared" si="10"/>
        <v>Kém</v>
      </c>
      <c r="H651" s="422" t="s">
        <v>73</v>
      </c>
    </row>
    <row r="652" spans="1:8" s="26" customFormat="1" ht="17.100000000000001" customHeight="1" x14ac:dyDescent="0.25">
      <c r="A652" s="434">
        <v>624</v>
      </c>
      <c r="B652" s="10">
        <v>61</v>
      </c>
      <c r="C652" s="437" t="s">
        <v>4902</v>
      </c>
      <c r="D652" s="438" t="s">
        <v>210</v>
      </c>
      <c r="E652" s="438" t="s">
        <v>64</v>
      </c>
      <c r="F652" s="27">
        <v>69</v>
      </c>
      <c r="G652" s="402" t="str">
        <f t="shared" ref="G652:G715" si="11">IF(F652&gt;=90,"Xuất sắc",IF(F652&gt;=80,"Tốt",IF(F652&gt;=65,"Khá",IF(F652&gt;=50,"Trung bình",IF(F652&gt;=35,"Yếu","Kém")))))</f>
        <v>Khá</v>
      </c>
      <c r="H652" s="422" t="s">
        <v>73</v>
      </c>
    </row>
    <row r="653" spans="1:8" s="26" customFormat="1" ht="17.100000000000001" customHeight="1" x14ac:dyDescent="0.25">
      <c r="A653" s="434">
        <v>625</v>
      </c>
      <c r="B653" s="10">
        <v>62</v>
      </c>
      <c r="C653" s="437" t="s">
        <v>4903</v>
      </c>
      <c r="D653" s="438" t="s">
        <v>93</v>
      </c>
      <c r="E653" s="438" t="s">
        <v>343</v>
      </c>
      <c r="F653" s="27">
        <v>80</v>
      </c>
      <c r="G653" s="402" t="str">
        <f t="shared" si="11"/>
        <v>Tốt</v>
      </c>
      <c r="H653" s="422"/>
    </row>
    <row r="654" spans="1:8" s="26" customFormat="1" ht="17.100000000000001" customHeight="1" x14ac:dyDescent="0.25">
      <c r="A654" s="434">
        <v>626</v>
      </c>
      <c r="B654" s="10">
        <v>63</v>
      </c>
      <c r="C654" s="437" t="s">
        <v>4904</v>
      </c>
      <c r="D654" s="438" t="s">
        <v>413</v>
      </c>
      <c r="E654" s="438" t="s">
        <v>459</v>
      </c>
      <c r="F654" s="27">
        <v>30</v>
      </c>
      <c r="G654" s="402" t="str">
        <f t="shared" si="11"/>
        <v>Kém</v>
      </c>
      <c r="H654" s="422"/>
    </row>
    <row r="655" spans="1:8" s="26" customFormat="1" ht="17.100000000000001" customHeight="1" x14ac:dyDescent="0.25">
      <c r="A655" s="434">
        <v>627</v>
      </c>
      <c r="B655" s="10">
        <v>64</v>
      </c>
      <c r="C655" s="437" t="s">
        <v>4905</v>
      </c>
      <c r="D655" s="438" t="s">
        <v>173</v>
      </c>
      <c r="E655" s="438" t="s">
        <v>184</v>
      </c>
      <c r="F655" s="27">
        <v>96</v>
      </c>
      <c r="G655" s="402" t="str">
        <f t="shared" si="11"/>
        <v>Xuất sắc</v>
      </c>
      <c r="H655" s="422"/>
    </row>
    <row r="656" spans="1:8" s="26" customFormat="1" ht="17.100000000000001" customHeight="1" x14ac:dyDescent="0.25">
      <c r="A656" s="434">
        <v>628</v>
      </c>
      <c r="B656" s="10">
        <v>65</v>
      </c>
      <c r="C656" s="437" t="s">
        <v>4906</v>
      </c>
      <c r="D656" s="438" t="s">
        <v>626</v>
      </c>
      <c r="E656" s="438" t="s">
        <v>3647</v>
      </c>
      <c r="F656" s="27">
        <v>75</v>
      </c>
      <c r="G656" s="402" t="str">
        <f t="shared" si="11"/>
        <v>Khá</v>
      </c>
      <c r="H656" s="422" t="s">
        <v>73</v>
      </c>
    </row>
    <row r="657" spans="1:8" s="26" customFormat="1" ht="17.100000000000001" customHeight="1" x14ac:dyDescent="0.25">
      <c r="A657" s="434">
        <v>629</v>
      </c>
      <c r="B657" s="10">
        <v>66</v>
      </c>
      <c r="C657" s="437" t="s">
        <v>4907</v>
      </c>
      <c r="D657" s="438" t="s">
        <v>4908</v>
      </c>
      <c r="E657" s="438" t="s">
        <v>66</v>
      </c>
      <c r="F657" s="27">
        <v>80</v>
      </c>
      <c r="G657" s="402" t="str">
        <f t="shared" si="11"/>
        <v>Tốt</v>
      </c>
      <c r="H657" s="422"/>
    </row>
    <row r="658" spans="1:8" s="26" customFormat="1" ht="17.100000000000001" customHeight="1" x14ac:dyDescent="0.25">
      <c r="A658" s="434">
        <v>630</v>
      </c>
      <c r="B658" s="10">
        <v>67</v>
      </c>
      <c r="C658" s="437" t="s">
        <v>4909</v>
      </c>
      <c r="D658" s="438" t="s">
        <v>18</v>
      </c>
      <c r="E658" s="438" t="s">
        <v>66</v>
      </c>
      <c r="F658" s="27">
        <v>94</v>
      </c>
      <c r="G658" s="402" t="str">
        <f t="shared" si="11"/>
        <v>Xuất sắc</v>
      </c>
      <c r="H658" s="422"/>
    </row>
    <row r="659" spans="1:8" s="26" customFormat="1" ht="17.100000000000001" customHeight="1" x14ac:dyDescent="0.25">
      <c r="A659" s="434">
        <v>631</v>
      </c>
      <c r="B659" s="10">
        <v>68</v>
      </c>
      <c r="C659" s="437" t="s">
        <v>4910</v>
      </c>
      <c r="D659" s="438" t="s">
        <v>165</v>
      </c>
      <c r="E659" s="438" t="s">
        <v>67</v>
      </c>
      <c r="F659" s="27">
        <v>30</v>
      </c>
      <c r="G659" s="402" t="str">
        <f t="shared" si="11"/>
        <v>Kém</v>
      </c>
      <c r="H659" s="422" t="s">
        <v>73</v>
      </c>
    </row>
    <row r="660" spans="1:8" s="26" customFormat="1" ht="17.100000000000001" customHeight="1" x14ac:dyDescent="0.25">
      <c r="A660" s="434">
        <v>632</v>
      </c>
      <c r="B660" s="10">
        <v>69</v>
      </c>
      <c r="C660" s="437" t="s">
        <v>4911</v>
      </c>
      <c r="D660" s="438" t="s">
        <v>50</v>
      </c>
      <c r="E660" s="438" t="s">
        <v>12</v>
      </c>
      <c r="F660" s="27">
        <v>79</v>
      </c>
      <c r="G660" s="402" t="str">
        <f t="shared" si="11"/>
        <v>Khá</v>
      </c>
      <c r="H660" s="422"/>
    </row>
    <row r="661" spans="1:8" s="26" customFormat="1" ht="17.100000000000001" customHeight="1" x14ac:dyDescent="0.25">
      <c r="A661" s="434">
        <v>633</v>
      </c>
      <c r="B661" s="10">
        <v>70</v>
      </c>
      <c r="C661" s="437" t="s">
        <v>4912</v>
      </c>
      <c r="D661" s="438" t="s">
        <v>253</v>
      </c>
      <c r="E661" s="438" t="s">
        <v>12</v>
      </c>
      <c r="F661" s="27">
        <v>94</v>
      </c>
      <c r="G661" s="402" t="str">
        <f t="shared" si="11"/>
        <v>Xuất sắc</v>
      </c>
      <c r="H661" s="422"/>
    </row>
    <row r="662" spans="1:8" s="26" customFormat="1" ht="17.100000000000001" customHeight="1" x14ac:dyDescent="0.25">
      <c r="A662" s="434">
        <v>634</v>
      </c>
      <c r="B662" s="10">
        <v>71</v>
      </c>
      <c r="C662" s="437" t="s">
        <v>4913</v>
      </c>
      <c r="D662" s="438" t="s">
        <v>4130</v>
      </c>
      <c r="E662" s="438" t="s">
        <v>159</v>
      </c>
      <c r="F662" s="27">
        <v>76</v>
      </c>
      <c r="G662" s="402" t="str">
        <f t="shared" si="11"/>
        <v>Khá</v>
      </c>
      <c r="H662" s="422"/>
    </row>
    <row r="663" spans="1:8" s="26" customFormat="1" ht="17.100000000000001" customHeight="1" x14ac:dyDescent="0.25">
      <c r="A663" s="434">
        <v>635</v>
      </c>
      <c r="B663" s="10">
        <v>72</v>
      </c>
      <c r="C663" s="437" t="s">
        <v>4914</v>
      </c>
      <c r="D663" s="438" t="s">
        <v>261</v>
      </c>
      <c r="E663" s="438" t="s">
        <v>159</v>
      </c>
      <c r="F663" s="27">
        <v>30</v>
      </c>
      <c r="G663" s="402" t="str">
        <f t="shared" si="11"/>
        <v>Kém</v>
      </c>
      <c r="H663" s="422" t="s">
        <v>73</v>
      </c>
    </row>
    <row r="664" spans="1:8" s="26" customFormat="1" ht="17.100000000000001" customHeight="1" x14ac:dyDescent="0.25">
      <c r="A664" s="434">
        <v>636</v>
      </c>
      <c r="B664" s="10">
        <v>73</v>
      </c>
      <c r="C664" s="437" t="s">
        <v>4915</v>
      </c>
      <c r="D664" s="438" t="s">
        <v>451</v>
      </c>
      <c r="E664" s="438" t="s">
        <v>537</v>
      </c>
      <c r="F664" s="27">
        <v>30</v>
      </c>
      <c r="G664" s="402" t="str">
        <f t="shared" si="11"/>
        <v>Kém</v>
      </c>
      <c r="H664" s="422" t="s">
        <v>73</v>
      </c>
    </row>
    <row r="665" spans="1:8" s="26" customFormat="1" ht="17.100000000000001" customHeight="1" x14ac:dyDescent="0.25">
      <c r="A665" s="434">
        <v>637</v>
      </c>
      <c r="B665" s="10">
        <v>74</v>
      </c>
      <c r="C665" s="437" t="s">
        <v>4916</v>
      </c>
      <c r="D665" s="438" t="s">
        <v>4917</v>
      </c>
      <c r="E665" s="438" t="s">
        <v>186</v>
      </c>
      <c r="F665" s="27">
        <v>77</v>
      </c>
      <c r="G665" s="402" t="str">
        <f t="shared" si="11"/>
        <v>Khá</v>
      </c>
      <c r="H665" s="422"/>
    </row>
    <row r="666" spans="1:8" s="26" customFormat="1" ht="17.100000000000001" customHeight="1" x14ac:dyDescent="0.25">
      <c r="A666" s="434">
        <v>638</v>
      </c>
      <c r="B666" s="10">
        <v>75</v>
      </c>
      <c r="C666" s="437" t="s">
        <v>4918</v>
      </c>
      <c r="D666" s="438" t="s">
        <v>4919</v>
      </c>
      <c r="E666" s="438" t="s">
        <v>186</v>
      </c>
      <c r="F666" s="27">
        <v>92</v>
      </c>
      <c r="G666" s="402" t="str">
        <f t="shared" si="11"/>
        <v>Xuất sắc</v>
      </c>
      <c r="H666" s="422"/>
    </row>
    <row r="667" spans="1:8" s="26" customFormat="1" ht="17.100000000000001" customHeight="1" x14ac:dyDescent="0.25">
      <c r="A667" s="434">
        <v>639</v>
      </c>
      <c r="B667" s="10">
        <v>76</v>
      </c>
      <c r="C667" s="439" t="s">
        <v>4920</v>
      </c>
      <c r="D667" s="440" t="s">
        <v>126</v>
      </c>
      <c r="E667" s="440" t="s">
        <v>193</v>
      </c>
      <c r="F667" s="27">
        <v>76</v>
      </c>
      <c r="G667" s="402" t="str">
        <f t="shared" si="11"/>
        <v>Khá</v>
      </c>
      <c r="H667" s="422"/>
    </row>
    <row r="668" spans="1:8" s="26" customFormat="1" ht="17.100000000000001" customHeight="1" x14ac:dyDescent="0.25">
      <c r="A668" s="434">
        <v>640</v>
      </c>
      <c r="B668" s="10">
        <v>77</v>
      </c>
      <c r="C668" s="437" t="s">
        <v>4921</v>
      </c>
      <c r="D668" s="438" t="s">
        <v>422</v>
      </c>
      <c r="E668" s="438" t="s">
        <v>460</v>
      </c>
      <c r="F668" s="27">
        <v>30</v>
      </c>
      <c r="G668" s="402" t="str">
        <f t="shared" si="11"/>
        <v>Kém</v>
      </c>
      <c r="H668" s="422" t="s">
        <v>73</v>
      </c>
    </row>
    <row r="669" spans="1:8" s="26" customFormat="1" ht="17.100000000000001" customHeight="1" x14ac:dyDescent="0.25">
      <c r="A669" s="434">
        <v>641</v>
      </c>
      <c r="B669" s="10">
        <v>78</v>
      </c>
      <c r="C669" s="437" t="s">
        <v>4922</v>
      </c>
      <c r="D669" s="438" t="s">
        <v>68</v>
      </c>
      <c r="E669" s="438" t="s">
        <v>474</v>
      </c>
      <c r="F669" s="27">
        <v>68</v>
      </c>
      <c r="G669" s="402" t="str">
        <f t="shared" si="11"/>
        <v>Khá</v>
      </c>
      <c r="H669" s="422"/>
    </row>
    <row r="670" spans="1:8" s="26" customFormat="1" ht="17.100000000000001" customHeight="1" x14ac:dyDescent="0.25">
      <c r="A670" s="434"/>
      <c r="B670" s="10"/>
      <c r="C670" s="25" t="s">
        <v>5572</v>
      </c>
      <c r="D670" s="27"/>
      <c r="E670" s="435"/>
      <c r="F670" s="27"/>
      <c r="G670" s="27"/>
      <c r="H670" s="422"/>
    </row>
    <row r="671" spans="1:8" s="26" customFormat="1" ht="17.100000000000001" customHeight="1" x14ac:dyDescent="0.25">
      <c r="A671" s="434">
        <v>642</v>
      </c>
      <c r="B671" s="10">
        <v>1</v>
      </c>
      <c r="C671" s="445" t="s">
        <v>4923</v>
      </c>
      <c r="D671" s="445" t="s">
        <v>359</v>
      </c>
      <c r="E671" s="445" t="s">
        <v>71</v>
      </c>
      <c r="F671" s="27">
        <v>91</v>
      </c>
      <c r="G671" s="402" t="str">
        <f t="shared" si="11"/>
        <v>Xuất sắc</v>
      </c>
      <c r="H671" s="422"/>
    </row>
    <row r="672" spans="1:8" s="26" customFormat="1" ht="17.100000000000001" customHeight="1" x14ac:dyDescent="0.25">
      <c r="A672" s="434">
        <v>643</v>
      </c>
      <c r="B672" s="10">
        <v>2</v>
      </c>
      <c r="C672" s="445" t="s">
        <v>4924</v>
      </c>
      <c r="D672" s="445" t="s">
        <v>4925</v>
      </c>
      <c r="E672" s="445" t="s">
        <v>34</v>
      </c>
      <c r="F672" s="27">
        <v>75</v>
      </c>
      <c r="G672" s="402" t="str">
        <f t="shared" si="11"/>
        <v>Khá</v>
      </c>
      <c r="H672" s="422"/>
    </row>
    <row r="673" spans="1:8" s="26" customFormat="1" ht="17.100000000000001" customHeight="1" x14ac:dyDescent="0.25">
      <c r="A673" s="434">
        <v>644</v>
      </c>
      <c r="B673" s="10">
        <v>3</v>
      </c>
      <c r="C673" s="445" t="s">
        <v>4926</v>
      </c>
      <c r="D673" s="445" t="s">
        <v>4927</v>
      </c>
      <c r="E673" s="445" t="s">
        <v>34</v>
      </c>
      <c r="F673" s="27">
        <v>85</v>
      </c>
      <c r="G673" s="402" t="str">
        <f t="shared" si="11"/>
        <v>Tốt</v>
      </c>
      <c r="H673" s="422"/>
    </row>
    <row r="674" spans="1:8" s="26" customFormat="1" ht="17.100000000000001" customHeight="1" x14ac:dyDescent="0.25">
      <c r="A674" s="434">
        <v>645</v>
      </c>
      <c r="B674" s="10">
        <v>4</v>
      </c>
      <c r="C674" s="445" t="s">
        <v>4928</v>
      </c>
      <c r="D674" s="445" t="s">
        <v>4929</v>
      </c>
      <c r="E674" s="445" t="s">
        <v>34</v>
      </c>
      <c r="F674" s="27">
        <v>69</v>
      </c>
      <c r="G674" s="402" t="str">
        <f t="shared" si="11"/>
        <v>Khá</v>
      </c>
      <c r="H674" s="422" t="s">
        <v>73</v>
      </c>
    </row>
    <row r="675" spans="1:8" s="26" customFormat="1" ht="17.100000000000001" customHeight="1" x14ac:dyDescent="0.25">
      <c r="A675" s="434">
        <v>646</v>
      </c>
      <c r="B675" s="10">
        <v>5</v>
      </c>
      <c r="C675" s="445" t="s">
        <v>4930</v>
      </c>
      <c r="D675" s="445" t="s">
        <v>4344</v>
      </c>
      <c r="E675" s="445" t="s">
        <v>34</v>
      </c>
      <c r="F675" s="27">
        <v>90</v>
      </c>
      <c r="G675" s="402" t="str">
        <f t="shared" si="11"/>
        <v>Xuất sắc</v>
      </c>
      <c r="H675" s="422"/>
    </row>
    <row r="676" spans="1:8" s="26" customFormat="1" ht="17.100000000000001" customHeight="1" x14ac:dyDescent="0.25">
      <c r="A676" s="434">
        <v>647</v>
      </c>
      <c r="B676" s="10">
        <v>6</v>
      </c>
      <c r="C676" s="445" t="s">
        <v>4931</v>
      </c>
      <c r="D676" s="445" t="s">
        <v>267</v>
      </c>
      <c r="E676" s="445" t="s">
        <v>147</v>
      </c>
      <c r="F676" s="27">
        <v>79</v>
      </c>
      <c r="G676" s="402" t="str">
        <f t="shared" si="11"/>
        <v>Khá</v>
      </c>
      <c r="H676" s="422"/>
    </row>
    <row r="677" spans="1:8" s="26" customFormat="1" ht="17.100000000000001" customHeight="1" x14ac:dyDescent="0.25">
      <c r="A677" s="434">
        <v>648</v>
      </c>
      <c r="B677" s="10">
        <v>7</v>
      </c>
      <c r="C677" s="445" t="s">
        <v>4932</v>
      </c>
      <c r="D677" s="445" t="s">
        <v>3273</v>
      </c>
      <c r="E677" s="445" t="s">
        <v>4544</v>
      </c>
      <c r="F677" s="27">
        <v>72</v>
      </c>
      <c r="G677" s="402" t="str">
        <f t="shared" si="11"/>
        <v>Khá</v>
      </c>
      <c r="H677" s="422"/>
    </row>
    <row r="678" spans="1:8" s="26" customFormat="1" ht="17.100000000000001" customHeight="1" x14ac:dyDescent="0.25">
      <c r="A678" s="434">
        <v>649</v>
      </c>
      <c r="B678" s="10">
        <v>8</v>
      </c>
      <c r="C678" s="445" t="s">
        <v>4933</v>
      </c>
      <c r="D678" s="445" t="s">
        <v>311</v>
      </c>
      <c r="E678" s="445" t="s">
        <v>229</v>
      </c>
      <c r="F678" s="27">
        <v>71</v>
      </c>
      <c r="G678" s="402" t="str">
        <f t="shared" si="11"/>
        <v>Khá</v>
      </c>
      <c r="H678" s="422"/>
    </row>
    <row r="679" spans="1:8" s="26" customFormat="1" ht="17.100000000000001" customHeight="1" x14ac:dyDescent="0.25">
      <c r="A679" s="434">
        <v>650</v>
      </c>
      <c r="B679" s="10">
        <v>9</v>
      </c>
      <c r="C679" s="445" t="s">
        <v>4934</v>
      </c>
      <c r="D679" s="445" t="s">
        <v>4935</v>
      </c>
      <c r="E679" s="445" t="s">
        <v>27</v>
      </c>
      <c r="F679" s="27">
        <v>91</v>
      </c>
      <c r="G679" s="402" t="str">
        <f t="shared" si="11"/>
        <v>Xuất sắc</v>
      </c>
      <c r="H679" s="422"/>
    </row>
    <row r="680" spans="1:8" s="26" customFormat="1" ht="17.100000000000001" customHeight="1" x14ac:dyDescent="0.25">
      <c r="A680" s="434">
        <v>651</v>
      </c>
      <c r="B680" s="10">
        <v>10</v>
      </c>
      <c r="C680" s="445" t="s">
        <v>4936</v>
      </c>
      <c r="D680" s="445" t="s">
        <v>18</v>
      </c>
      <c r="E680" s="445" t="s">
        <v>27</v>
      </c>
      <c r="F680" s="27">
        <v>77</v>
      </c>
      <c r="G680" s="402" t="str">
        <f t="shared" si="11"/>
        <v>Khá</v>
      </c>
      <c r="H680" s="422"/>
    </row>
    <row r="681" spans="1:8" s="26" customFormat="1" ht="17.100000000000001" customHeight="1" x14ac:dyDescent="0.25">
      <c r="A681" s="434">
        <v>652</v>
      </c>
      <c r="B681" s="10">
        <v>11</v>
      </c>
      <c r="C681" s="445" t="s">
        <v>4937</v>
      </c>
      <c r="D681" s="445" t="s">
        <v>188</v>
      </c>
      <c r="E681" s="445" t="s">
        <v>3493</v>
      </c>
      <c r="F681" s="27">
        <v>75</v>
      </c>
      <c r="G681" s="402" t="str">
        <f t="shared" si="11"/>
        <v>Khá</v>
      </c>
      <c r="H681" s="422"/>
    </row>
    <row r="682" spans="1:8" s="26" customFormat="1" ht="17.100000000000001" customHeight="1" x14ac:dyDescent="0.25">
      <c r="A682" s="434">
        <v>653</v>
      </c>
      <c r="B682" s="10">
        <v>12</v>
      </c>
      <c r="C682" s="445" t="s">
        <v>4938</v>
      </c>
      <c r="D682" s="445" t="s">
        <v>4939</v>
      </c>
      <c r="E682" s="445" t="s">
        <v>149</v>
      </c>
      <c r="F682" s="27">
        <v>82</v>
      </c>
      <c r="G682" s="402" t="str">
        <f t="shared" si="11"/>
        <v>Tốt</v>
      </c>
      <c r="H682" s="422"/>
    </row>
    <row r="683" spans="1:8" s="26" customFormat="1" ht="17.100000000000001" customHeight="1" x14ac:dyDescent="0.25">
      <c r="A683" s="434">
        <v>654</v>
      </c>
      <c r="B683" s="10">
        <v>13</v>
      </c>
      <c r="C683" s="445" t="s">
        <v>4940</v>
      </c>
      <c r="D683" s="445" t="s">
        <v>3202</v>
      </c>
      <c r="E683" s="445" t="s">
        <v>505</v>
      </c>
      <c r="F683" s="27">
        <v>82</v>
      </c>
      <c r="G683" s="402" t="str">
        <f t="shared" si="11"/>
        <v>Tốt</v>
      </c>
      <c r="H683" s="422"/>
    </row>
    <row r="684" spans="1:8" s="26" customFormat="1" ht="17.100000000000001" customHeight="1" x14ac:dyDescent="0.25">
      <c r="A684" s="434">
        <v>655</v>
      </c>
      <c r="B684" s="10">
        <v>14</v>
      </c>
      <c r="C684" s="445" t="s">
        <v>4941</v>
      </c>
      <c r="D684" s="445" t="s">
        <v>4942</v>
      </c>
      <c r="E684" s="445" t="s">
        <v>7</v>
      </c>
      <c r="F684" s="27">
        <v>92</v>
      </c>
      <c r="G684" s="402" t="str">
        <f t="shared" si="11"/>
        <v>Xuất sắc</v>
      </c>
      <c r="H684" s="422"/>
    </row>
    <row r="685" spans="1:8" s="26" customFormat="1" ht="17.100000000000001" customHeight="1" x14ac:dyDescent="0.25">
      <c r="A685" s="434">
        <v>656</v>
      </c>
      <c r="B685" s="10">
        <v>15</v>
      </c>
      <c r="C685" s="445" t="s">
        <v>4943</v>
      </c>
      <c r="D685" s="445" t="s">
        <v>4944</v>
      </c>
      <c r="E685" s="445" t="s">
        <v>7</v>
      </c>
      <c r="F685" s="27">
        <v>41</v>
      </c>
      <c r="G685" s="402" t="str">
        <f t="shared" si="11"/>
        <v>Yếu</v>
      </c>
      <c r="H685" s="422" t="s">
        <v>73</v>
      </c>
    </row>
    <row r="686" spans="1:8" s="26" customFormat="1" ht="17.100000000000001" customHeight="1" x14ac:dyDescent="0.25">
      <c r="A686" s="434">
        <v>657</v>
      </c>
      <c r="B686" s="10">
        <v>16</v>
      </c>
      <c r="C686" s="445" t="s">
        <v>4945</v>
      </c>
      <c r="D686" s="445" t="s">
        <v>68</v>
      </c>
      <c r="E686" s="445" t="s">
        <v>14</v>
      </c>
      <c r="F686" s="27">
        <v>68</v>
      </c>
      <c r="G686" s="402" t="str">
        <f t="shared" si="11"/>
        <v>Khá</v>
      </c>
      <c r="H686" s="422"/>
    </row>
    <row r="687" spans="1:8" s="26" customFormat="1" ht="17.100000000000001" customHeight="1" x14ac:dyDescent="0.25">
      <c r="A687" s="434">
        <v>658</v>
      </c>
      <c r="B687" s="10">
        <v>17</v>
      </c>
      <c r="C687" s="445" t="s">
        <v>4946</v>
      </c>
      <c r="D687" s="445" t="s">
        <v>18</v>
      </c>
      <c r="E687" s="445" t="s">
        <v>43</v>
      </c>
      <c r="F687" s="27">
        <v>61</v>
      </c>
      <c r="G687" s="402" t="str">
        <f t="shared" si="11"/>
        <v>Trung bình</v>
      </c>
      <c r="H687" s="422"/>
    </row>
    <row r="688" spans="1:8" s="26" customFormat="1" ht="17.100000000000001" customHeight="1" x14ac:dyDescent="0.25">
      <c r="A688" s="434">
        <v>659</v>
      </c>
      <c r="B688" s="10">
        <v>18</v>
      </c>
      <c r="C688" s="445" t="s">
        <v>4947</v>
      </c>
      <c r="D688" s="445" t="s">
        <v>445</v>
      </c>
      <c r="E688" s="445" t="s">
        <v>104</v>
      </c>
      <c r="F688" s="27">
        <v>48</v>
      </c>
      <c r="G688" s="402" t="str">
        <f t="shared" si="11"/>
        <v>Yếu</v>
      </c>
      <c r="H688" s="422" t="s">
        <v>73</v>
      </c>
    </row>
    <row r="689" spans="1:8" s="26" customFormat="1" ht="17.100000000000001" customHeight="1" x14ac:dyDescent="0.25">
      <c r="A689" s="434">
        <v>660</v>
      </c>
      <c r="B689" s="10">
        <v>19</v>
      </c>
      <c r="C689" s="445" t="s">
        <v>4948</v>
      </c>
      <c r="D689" s="445" t="s">
        <v>82</v>
      </c>
      <c r="E689" s="445" t="s">
        <v>104</v>
      </c>
      <c r="F689" s="27">
        <v>35</v>
      </c>
      <c r="G689" s="402" t="str">
        <f t="shared" si="11"/>
        <v>Yếu</v>
      </c>
      <c r="H689" s="422" t="s">
        <v>73</v>
      </c>
    </row>
    <row r="690" spans="1:8" s="26" customFormat="1" ht="17.100000000000001" customHeight="1" x14ac:dyDescent="0.25">
      <c r="A690" s="434">
        <v>661</v>
      </c>
      <c r="B690" s="10">
        <v>20</v>
      </c>
      <c r="C690" s="445" t="s">
        <v>4949</v>
      </c>
      <c r="D690" s="445" t="s">
        <v>3303</v>
      </c>
      <c r="E690" s="445" t="s">
        <v>104</v>
      </c>
      <c r="F690" s="27">
        <v>91</v>
      </c>
      <c r="G690" s="402" t="str">
        <f t="shared" si="11"/>
        <v>Xuất sắc</v>
      </c>
      <c r="H690" s="422"/>
    </row>
    <row r="691" spans="1:8" s="26" customFormat="1" ht="17.100000000000001" customHeight="1" x14ac:dyDescent="0.25">
      <c r="A691" s="434">
        <v>662</v>
      </c>
      <c r="B691" s="10">
        <v>21</v>
      </c>
      <c r="C691" s="445" t="s">
        <v>4950</v>
      </c>
      <c r="D691" s="445" t="s">
        <v>414</v>
      </c>
      <c r="E691" s="445" t="s">
        <v>104</v>
      </c>
      <c r="F691" s="27">
        <v>41</v>
      </c>
      <c r="G691" s="402" t="str">
        <f t="shared" si="11"/>
        <v>Yếu</v>
      </c>
      <c r="H691" s="422" t="s">
        <v>73</v>
      </c>
    </row>
    <row r="692" spans="1:8" s="26" customFormat="1" ht="17.100000000000001" customHeight="1" x14ac:dyDescent="0.25">
      <c r="A692" s="434">
        <v>663</v>
      </c>
      <c r="B692" s="10">
        <v>22</v>
      </c>
      <c r="C692" s="445" t="s">
        <v>4951</v>
      </c>
      <c r="D692" s="445" t="s">
        <v>444</v>
      </c>
      <c r="E692" s="445" t="s">
        <v>15</v>
      </c>
      <c r="F692" s="27">
        <v>53</v>
      </c>
      <c r="G692" s="402" t="str">
        <f t="shared" si="11"/>
        <v>Trung bình</v>
      </c>
      <c r="H692" s="422" t="s">
        <v>73</v>
      </c>
    </row>
    <row r="693" spans="1:8" s="26" customFormat="1" ht="17.100000000000001" customHeight="1" x14ac:dyDescent="0.25">
      <c r="A693" s="434">
        <v>664</v>
      </c>
      <c r="B693" s="10">
        <v>23</v>
      </c>
      <c r="C693" s="445" t="s">
        <v>4952</v>
      </c>
      <c r="D693" s="445" t="s">
        <v>274</v>
      </c>
      <c r="E693" s="445" t="s">
        <v>49</v>
      </c>
      <c r="F693" s="27">
        <v>92</v>
      </c>
      <c r="G693" s="402" t="str">
        <f t="shared" si="11"/>
        <v>Xuất sắc</v>
      </c>
      <c r="H693" s="422"/>
    </row>
    <row r="694" spans="1:8" s="26" customFormat="1" ht="17.100000000000001" customHeight="1" x14ac:dyDescent="0.25">
      <c r="A694" s="434">
        <v>665</v>
      </c>
      <c r="B694" s="10">
        <v>24</v>
      </c>
      <c r="C694" s="445" t="s">
        <v>4953</v>
      </c>
      <c r="D694" s="445" t="s">
        <v>4954</v>
      </c>
      <c r="E694" s="445" t="s">
        <v>53</v>
      </c>
      <c r="F694" s="27">
        <v>53</v>
      </c>
      <c r="G694" s="402" t="str">
        <f t="shared" si="11"/>
        <v>Trung bình</v>
      </c>
      <c r="H694" s="422" t="s">
        <v>5573</v>
      </c>
    </row>
    <row r="695" spans="1:8" s="26" customFormat="1" ht="17.100000000000001" customHeight="1" x14ac:dyDescent="0.25">
      <c r="A695" s="434">
        <v>666</v>
      </c>
      <c r="B695" s="10">
        <v>25</v>
      </c>
      <c r="C695" s="445" t="s">
        <v>4955</v>
      </c>
      <c r="D695" s="445" t="s">
        <v>36</v>
      </c>
      <c r="E695" s="445" t="s">
        <v>21</v>
      </c>
      <c r="F695" s="27">
        <v>91</v>
      </c>
      <c r="G695" s="402" t="str">
        <f t="shared" si="11"/>
        <v>Xuất sắc</v>
      </c>
      <c r="H695" s="422"/>
    </row>
    <row r="696" spans="1:8" s="26" customFormat="1" ht="17.100000000000001" customHeight="1" x14ac:dyDescent="0.25">
      <c r="A696" s="434">
        <v>667</v>
      </c>
      <c r="B696" s="10">
        <v>26</v>
      </c>
      <c r="C696" s="445" t="s">
        <v>4956</v>
      </c>
      <c r="D696" s="445" t="s">
        <v>4957</v>
      </c>
      <c r="E696" s="445" t="s">
        <v>189</v>
      </c>
      <c r="F696" s="27">
        <v>60</v>
      </c>
      <c r="G696" s="402" t="str">
        <f t="shared" si="11"/>
        <v>Trung bình</v>
      </c>
      <c r="H696" s="422"/>
    </row>
    <row r="697" spans="1:8" s="26" customFormat="1" ht="17.100000000000001" customHeight="1" x14ac:dyDescent="0.25">
      <c r="A697" s="434">
        <v>668</v>
      </c>
      <c r="B697" s="10">
        <v>27</v>
      </c>
      <c r="C697" s="445" t="s">
        <v>4958</v>
      </c>
      <c r="D697" s="445" t="s">
        <v>4959</v>
      </c>
      <c r="E697" s="445" t="s">
        <v>56</v>
      </c>
      <c r="F697" s="27">
        <v>90</v>
      </c>
      <c r="G697" s="402" t="str">
        <f t="shared" si="11"/>
        <v>Xuất sắc</v>
      </c>
      <c r="H697" s="422"/>
    </row>
    <row r="698" spans="1:8" s="26" customFormat="1" ht="17.100000000000001" customHeight="1" x14ac:dyDescent="0.25">
      <c r="A698" s="434">
        <v>669</v>
      </c>
      <c r="B698" s="10">
        <v>28</v>
      </c>
      <c r="C698" s="445" t="s">
        <v>4960</v>
      </c>
      <c r="D698" s="445" t="s">
        <v>48</v>
      </c>
      <c r="E698" s="445" t="s">
        <v>56</v>
      </c>
      <c r="F698" s="27">
        <v>79</v>
      </c>
      <c r="G698" s="402" t="str">
        <f t="shared" si="11"/>
        <v>Khá</v>
      </c>
      <c r="H698" s="422"/>
    </row>
    <row r="699" spans="1:8" s="26" customFormat="1" ht="17.100000000000001" customHeight="1" x14ac:dyDescent="0.25">
      <c r="A699" s="434">
        <v>670</v>
      </c>
      <c r="B699" s="10">
        <v>29</v>
      </c>
      <c r="C699" s="445" t="s">
        <v>4961</v>
      </c>
      <c r="D699" s="445" t="s">
        <v>374</v>
      </c>
      <c r="E699" s="445" t="s">
        <v>56</v>
      </c>
      <c r="F699" s="27">
        <v>90</v>
      </c>
      <c r="G699" s="402" t="str">
        <f t="shared" si="11"/>
        <v>Xuất sắc</v>
      </c>
      <c r="H699" s="422"/>
    </row>
    <row r="700" spans="1:8" s="26" customFormat="1" ht="17.100000000000001" customHeight="1" x14ac:dyDescent="0.25">
      <c r="A700" s="434">
        <v>671</v>
      </c>
      <c r="B700" s="10">
        <v>30</v>
      </c>
      <c r="C700" s="445" t="s">
        <v>4962</v>
      </c>
      <c r="D700" s="445" t="s">
        <v>4963</v>
      </c>
      <c r="E700" s="445" t="s">
        <v>84</v>
      </c>
      <c r="F700" s="27">
        <v>77</v>
      </c>
      <c r="G700" s="402" t="str">
        <f t="shared" si="11"/>
        <v>Khá</v>
      </c>
      <c r="H700" s="422"/>
    </row>
    <row r="701" spans="1:8" s="26" customFormat="1" ht="17.100000000000001" customHeight="1" x14ac:dyDescent="0.25">
      <c r="A701" s="434">
        <v>672</v>
      </c>
      <c r="B701" s="10">
        <v>31</v>
      </c>
      <c r="C701" s="445" t="s">
        <v>4964</v>
      </c>
      <c r="D701" s="445" t="s">
        <v>4122</v>
      </c>
      <c r="E701" s="445" t="s">
        <v>84</v>
      </c>
      <c r="F701" s="27">
        <v>92</v>
      </c>
      <c r="G701" s="402" t="str">
        <f t="shared" si="11"/>
        <v>Xuất sắc</v>
      </c>
      <c r="H701" s="422"/>
    </row>
    <row r="702" spans="1:8" s="26" customFormat="1" ht="17.100000000000001" customHeight="1" x14ac:dyDescent="0.25">
      <c r="A702" s="434">
        <v>673</v>
      </c>
      <c r="B702" s="10">
        <v>32</v>
      </c>
      <c r="C702" s="445" t="s">
        <v>4965</v>
      </c>
      <c r="D702" s="445" t="s">
        <v>298</v>
      </c>
      <c r="E702" s="445" t="s">
        <v>491</v>
      </c>
      <c r="F702" s="27">
        <v>85</v>
      </c>
      <c r="G702" s="402" t="str">
        <f t="shared" si="11"/>
        <v>Tốt</v>
      </c>
      <c r="H702" s="422"/>
    </row>
    <row r="703" spans="1:8" s="26" customFormat="1" ht="17.100000000000001" customHeight="1" x14ac:dyDescent="0.25">
      <c r="A703" s="434">
        <v>674</v>
      </c>
      <c r="B703" s="10">
        <v>33</v>
      </c>
      <c r="C703" s="445" t="s">
        <v>4966</v>
      </c>
      <c r="D703" s="445" t="s">
        <v>177</v>
      </c>
      <c r="E703" s="445" t="s">
        <v>109</v>
      </c>
      <c r="F703" s="27">
        <v>95</v>
      </c>
      <c r="G703" s="402" t="str">
        <f t="shared" si="11"/>
        <v>Xuất sắc</v>
      </c>
      <c r="H703" s="422"/>
    </row>
    <row r="704" spans="1:8" s="26" customFormat="1" ht="17.100000000000001" customHeight="1" x14ac:dyDescent="0.25">
      <c r="A704" s="434">
        <v>675</v>
      </c>
      <c r="B704" s="10">
        <v>34</v>
      </c>
      <c r="C704" s="445" t="s">
        <v>4967</v>
      </c>
      <c r="D704" s="445" t="s">
        <v>2347</v>
      </c>
      <c r="E704" s="445" t="s">
        <v>57</v>
      </c>
      <c r="F704" s="27">
        <v>96</v>
      </c>
      <c r="G704" s="402" t="str">
        <f t="shared" si="11"/>
        <v>Xuất sắc</v>
      </c>
      <c r="H704" s="422"/>
    </row>
    <row r="705" spans="1:8" s="26" customFormat="1" ht="17.100000000000001" customHeight="1" x14ac:dyDescent="0.25">
      <c r="A705" s="434">
        <v>676</v>
      </c>
      <c r="B705" s="10">
        <v>35</v>
      </c>
      <c r="C705" s="445" t="s">
        <v>4968</v>
      </c>
      <c r="D705" s="445" t="s">
        <v>4969</v>
      </c>
      <c r="E705" s="445" t="s">
        <v>280</v>
      </c>
      <c r="F705" s="27">
        <v>91</v>
      </c>
      <c r="G705" s="402" t="str">
        <f t="shared" si="11"/>
        <v>Xuất sắc</v>
      </c>
      <c r="H705" s="422"/>
    </row>
    <row r="706" spans="1:8" s="26" customFormat="1" ht="17.100000000000001" customHeight="1" x14ac:dyDescent="0.25">
      <c r="A706" s="434">
        <v>677</v>
      </c>
      <c r="B706" s="10">
        <v>36</v>
      </c>
      <c r="C706" s="445" t="s">
        <v>4970</v>
      </c>
      <c r="D706" s="445" t="s">
        <v>340</v>
      </c>
      <c r="E706" s="445" t="s">
        <v>8</v>
      </c>
      <c r="F706" s="27">
        <v>76</v>
      </c>
      <c r="G706" s="402" t="str">
        <f t="shared" si="11"/>
        <v>Khá</v>
      </c>
      <c r="H706" s="422"/>
    </row>
    <row r="707" spans="1:8" s="26" customFormat="1" ht="17.100000000000001" customHeight="1" x14ac:dyDescent="0.25">
      <c r="A707" s="434">
        <v>678</v>
      </c>
      <c r="B707" s="10">
        <v>37</v>
      </c>
      <c r="C707" s="445" t="s">
        <v>4971</v>
      </c>
      <c r="D707" s="445" t="s">
        <v>110</v>
      </c>
      <c r="E707" s="445" t="s">
        <v>8</v>
      </c>
      <c r="F707" s="27">
        <v>90</v>
      </c>
      <c r="G707" s="402" t="str">
        <f t="shared" si="11"/>
        <v>Xuất sắc</v>
      </c>
      <c r="H707" s="422"/>
    </row>
    <row r="708" spans="1:8" s="26" customFormat="1" ht="17.100000000000001" customHeight="1" x14ac:dyDescent="0.25">
      <c r="A708" s="434">
        <v>679</v>
      </c>
      <c r="B708" s="10">
        <v>38</v>
      </c>
      <c r="C708" s="445" t="s">
        <v>4972</v>
      </c>
      <c r="D708" s="445" t="s">
        <v>59</v>
      </c>
      <c r="E708" s="445" t="s">
        <v>8</v>
      </c>
      <c r="F708" s="27">
        <v>30</v>
      </c>
      <c r="G708" s="402" t="str">
        <f t="shared" si="11"/>
        <v>Kém</v>
      </c>
      <c r="H708" s="422" t="s">
        <v>73</v>
      </c>
    </row>
    <row r="709" spans="1:8" s="26" customFormat="1" ht="17.100000000000001" customHeight="1" x14ac:dyDescent="0.25">
      <c r="A709" s="434">
        <v>680</v>
      </c>
      <c r="B709" s="10">
        <v>39</v>
      </c>
      <c r="C709" s="446" t="s">
        <v>4973</v>
      </c>
      <c r="D709" s="446" t="s">
        <v>295</v>
      </c>
      <c r="E709" s="446" t="s">
        <v>8</v>
      </c>
      <c r="F709" s="27">
        <v>82</v>
      </c>
      <c r="G709" s="402" t="str">
        <f t="shared" si="11"/>
        <v>Tốt</v>
      </c>
      <c r="H709" s="422"/>
    </row>
    <row r="710" spans="1:8" s="26" customFormat="1" ht="17.100000000000001" customHeight="1" x14ac:dyDescent="0.25">
      <c r="A710" s="434">
        <v>681</v>
      </c>
      <c r="B710" s="10">
        <v>40</v>
      </c>
      <c r="C710" s="445" t="s">
        <v>4974</v>
      </c>
      <c r="D710" s="445" t="s">
        <v>536</v>
      </c>
      <c r="E710" s="445" t="s">
        <v>296</v>
      </c>
      <c r="F710" s="27">
        <v>85</v>
      </c>
      <c r="G710" s="402" t="str">
        <f t="shared" si="11"/>
        <v>Tốt</v>
      </c>
      <c r="H710" s="422"/>
    </row>
    <row r="711" spans="1:8" s="26" customFormat="1" ht="17.100000000000001" customHeight="1" x14ac:dyDescent="0.25">
      <c r="A711" s="434">
        <v>682</v>
      </c>
      <c r="B711" s="10">
        <v>41</v>
      </c>
      <c r="C711" s="445" t="s">
        <v>4975</v>
      </c>
      <c r="D711" s="445" t="s">
        <v>4976</v>
      </c>
      <c r="E711" s="445" t="s">
        <v>296</v>
      </c>
      <c r="F711" s="27">
        <v>75</v>
      </c>
      <c r="G711" s="402" t="str">
        <f t="shared" si="11"/>
        <v>Khá</v>
      </c>
      <c r="H711" s="422" t="s">
        <v>73</v>
      </c>
    </row>
    <row r="712" spans="1:8" s="26" customFormat="1" ht="17.100000000000001" customHeight="1" x14ac:dyDescent="0.25">
      <c r="A712" s="434">
        <v>683</v>
      </c>
      <c r="B712" s="10">
        <v>42</v>
      </c>
      <c r="C712" s="446" t="s">
        <v>1799</v>
      </c>
      <c r="D712" s="446" t="s">
        <v>1800</v>
      </c>
      <c r="E712" s="446" t="s">
        <v>22</v>
      </c>
      <c r="F712" s="27">
        <v>90</v>
      </c>
      <c r="G712" s="402" t="str">
        <f t="shared" si="11"/>
        <v>Xuất sắc</v>
      </c>
      <c r="H712" s="422"/>
    </row>
    <row r="713" spans="1:8" s="26" customFormat="1" ht="17.100000000000001" customHeight="1" x14ac:dyDescent="0.25">
      <c r="A713" s="434">
        <v>684</v>
      </c>
      <c r="B713" s="10">
        <v>43</v>
      </c>
      <c r="C713" s="445" t="s">
        <v>4977</v>
      </c>
      <c r="D713" s="445" t="s">
        <v>2102</v>
      </c>
      <c r="E713" s="445" t="s">
        <v>2425</v>
      </c>
      <c r="F713" s="27">
        <v>77</v>
      </c>
      <c r="G713" s="402" t="str">
        <f t="shared" si="11"/>
        <v>Khá</v>
      </c>
      <c r="H713" s="422"/>
    </row>
    <row r="714" spans="1:8" s="26" customFormat="1" ht="17.100000000000001" customHeight="1" x14ac:dyDescent="0.25">
      <c r="A714" s="434">
        <v>685</v>
      </c>
      <c r="B714" s="10">
        <v>44</v>
      </c>
      <c r="C714" s="445" t="s">
        <v>4978</v>
      </c>
      <c r="D714" s="445" t="s">
        <v>4979</v>
      </c>
      <c r="E714" s="445" t="s">
        <v>201</v>
      </c>
      <c r="F714" s="27">
        <v>81</v>
      </c>
      <c r="G714" s="402" t="str">
        <f t="shared" si="11"/>
        <v>Tốt</v>
      </c>
      <c r="H714" s="422"/>
    </row>
    <row r="715" spans="1:8" s="26" customFormat="1" ht="17.100000000000001" customHeight="1" x14ac:dyDescent="0.25">
      <c r="A715" s="434">
        <v>686</v>
      </c>
      <c r="B715" s="10">
        <v>45</v>
      </c>
      <c r="C715" s="445" t="s">
        <v>4980</v>
      </c>
      <c r="D715" s="445" t="s">
        <v>4981</v>
      </c>
      <c r="E715" s="445" t="s">
        <v>201</v>
      </c>
      <c r="F715" s="27">
        <v>61</v>
      </c>
      <c r="G715" s="402" t="str">
        <f t="shared" si="11"/>
        <v>Trung bình</v>
      </c>
      <c r="H715" s="422" t="s">
        <v>73</v>
      </c>
    </row>
    <row r="716" spans="1:8" s="26" customFormat="1" ht="17.100000000000001" customHeight="1" x14ac:dyDescent="0.25">
      <c r="A716" s="434">
        <v>687</v>
      </c>
      <c r="B716" s="10">
        <v>46</v>
      </c>
      <c r="C716" s="445" t="s">
        <v>4982</v>
      </c>
      <c r="D716" s="445" t="s">
        <v>308</v>
      </c>
      <c r="E716" s="445" t="s">
        <v>201</v>
      </c>
      <c r="F716" s="27">
        <v>81</v>
      </c>
      <c r="G716" s="402" t="str">
        <f t="shared" ref="G716:G779" si="12">IF(F716&gt;=90,"Xuất sắc",IF(F716&gt;=80,"Tốt",IF(F716&gt;=65,"Khá",IF(F716&gt;=50,"Trung bình",IF(F716&gt;=35,"Yếu","Kém")))))</f>
        <v>Tốt</v>
      </c>
      <c r="H716" s="422"/>
    </row>
    <row r="717" spans="1:8" s="26" customFormat="1" ht="17.100000000000001" customHeight="1" x14ac:dyDescent="0.25">
      <c r="A717" s="434">
        <v>688</v>
      </c>
      <c r="B717" s="10">
        <v>47</v>
      </c>
      <c r="C717" s="445" t="s">
        <v>4983</v>
      </c>
      <c r="D717" s="445" t="s">
        <v>4984</v>
      </c>
      <c r="E717" s="445" t="s">
        <v>170</v>
      </c>
      <c r="F717" s="27">
        <v>87</v>
      </c>
      <c r="G717" s="402" t="str">
        <f t="shared" si="12"/>
        <v>Tốt</v>
      </c>
      <c r="H717" s="422"/>
    </row>
    <row r="718" spans="1:8" s="26" customFormat="1" ht="17.100000000000001" customHeight="1" x14ac:dyDescent="0.25">
      <c r="A718" s="434">
        <v>689</v>
      </c>
      <c r="B718" s="10">
        <v>48</v>
      </c>
      <c r="C718" s="445" t="s">
        <v>4985</v>
      </c>
      <c r="D718" s="445" t="s">
        <v>1818</v>
      </c>
      <c r="E718" s="445" t="s">
        <v>182</v>
      </c>
      <c r="F718" s="27">
        <v>80</v>
      </c>
      <c r="G718" s="402" t="str">
        <f t="shared" si="12"/>
        <v>Tốt</v>
      </c>
      <c r="H718" s="422"/>
    </row>
    <row r="719" spans="1:8" s="26" customFormat="1" ht="17.100000000000001" customHeight="1" x14ac:dyDescent="0.25">
      <c r="A719" s="434">
        <v>690</v>
      </c>
      <c r="B719" s="10">
        <v>49</v>
      </c>
      <c r="C719" s="445" t="s">
        <v>4986</v>
      </c>
      <c r="D719" s="445" t="s">
        <v>3769</v>
      </c>
      <c r="E719" s="445" t="s">
        <v>4987</v>
      </c>
      <c r="F719" s="27">
        <v>85</v>
      </c>
      <c r="G719" s="402" t="str">
        <f t="shared" si="12"/>
        <v>Tốt</v>
      </c>
      <c r="H719" s="422"/>
    </row>
    <row r="720" spans="1:8" s="26" customFormat="1" ht="17.100000000000001" customHeight="1" x14ac:dyDescent="0.25">
      <c r="A720" s="434">
        <v>691</v>
      </c>
      <c r="B720" s="10">
        <v>50</v>
      </c>
      <c r="C720" s="445" t="s">
        <v>4988</v>
      </c>
      <c r="D720" s="445" t="s">
        <v>506</v>
      </c>
      <c r="E720" s="445" t="s">
        <v>156</v>
      </c>
      <c r="F720" s="27">
        <v>91</v>
      </c>
      <c r="G720" s="402" t="str">
        <f t="shared" si="12"/>
        <v>Xuất sắc</v>
      </c>
      <c r="H720" s="422"/>
    </row>
    <row r="721" spans="1:8" s="26" customFormat="1" ht="17.100000000000001" customHeight="1" x14ac:dyDescent="0.25">
      <c r="A721" s="434">
        <v>692</v>
      </c>
      <c r="B721" s="10">
        <v>51</v>
      </c>
      <c r="C721" s="447" t="s">
        <v>4989</v>
      </c>
      <c r="D721" s="447" t="s">
        <v>3168</v>
      </c>
      <c r="E721" s="447" t="s">
        <v>9</v>
      </c>
      <c r="F721" s="27">
        <v>67</v>
      </c>
      <c r="G721" s="402" t="str">
        <f t="shared" si="12"/>
        <v>Khá</v>
      </c>
      <c r="H721" s="422" t="s">
        <v>73</v>
      </c>
    </row>
    <row r="722" spans="1:8" s="26" customFormat="1" ht="17.100000000000001" customHeight="1" x14ac:dyDescent="0.25">
      <c r="A722" s="434">
        <v>693</v>
      </c>
      <c r="B722" s="10">
        <v>52</v>
      </c>
      <c r="C722" s="445" t="s">
        <v>4990</v>
      </c>
      <c r="D722" s="445" t="s">
        <v>2729</v>
      </c>
      <c r="E722" s="445" t="s">
        <v>342</v>
      </c>
      <c r="F722" s="27">
        <v>90</v>
      </c>
      <c r="G722" s="402" t="str">
        <f t="shared" si="12"/>
        <v>Xuất sắc</v>
      </c>
      <c r="H722" s="422"/>
    </row>
    <row r="723" spans="1:8" s="26" customFormat="1" ht="17.100000000000001" customHeight="1" x14ac:dyDescent="0.25">
      <c r="A723" s="434">
        <v>694</v>
      </c>
      <c r="B723" s="10">
        <v>53</v>
      </c>
      <c r="C723" s="445" t="s">
        <v>4991</v>
      </c>
      <c r="D723" s="445" t="s">
        <v>18</v>
      </c>
      <c r="E723" s="445" t="s">
        <v>11</v>
      </c>
      <c r="F723" s="27">
        <v>88</v>
      </c>
      <c r="G723" s="402" t="str">
        <f t="shared" si="12"/>
        <v>Tốt</v>
      </c>
      <c r="H723" s="422"/>
    </row>
    <row r="724" spans="1:8" s="26" customFormat="1" ht="17.100000000000001" customHeight="1" x14ac:dyDescent="0.25">
      <c r="A724" s="434">
        <v>695</v>
      </c>
      <c r="B724" s="10">
        <v>54</v>
      </c>
      <c r="C724" s="445" t="s">
        <v>4992</v>
      </c>
      <c r="D724" s="445" t="s">
        <v>183</v>
      </c>
      <c r="E724" s="445" t="s">
        <v>133</v>
      </c>
      <c r="F724" s="27">
        <v>75</v>
      </c>
      <c r="G724" s="402" t="str">
        <f t="shared" si="12"/>
        <v>Khá</v>
      </c>
      <c r="H724" s="422"/>
    </row>
    <row r="725" spans="1:8" s="26" customFormat="1" ht="17.100000000000001" customHeight="1" x14ac:dyDescent="0.25">
      <c r="A725" s="434">
        <v>696</v>
      </c>
      <c r="B725" s="10">
        <v>55</v>
      </c>
      <c r="C725" s="445" t="s">
        <v>4993</v>
      </c>
      <c r="D725" s="445" t="s">
        <v>89</v>
      </c>
      <c r="E725" s="445" t="s">
        <v>133</v>
      </c>
      <c r="F725" s="27">
        <v>77</v>
      </c>
      <c r="G725" s="402" t="str">
        <f t="shared" si="12"/>
        <v>Khá</v>
      </c>
      <c r="H725" s="422" t="s">
        <v>73</v>
      </c>
    </row>
    <row r="726" spans="1:8" s="26" customFormat="1" ht="17.100000000000001" customHeight="1" x14ac:dyDescent="0.25">
      <c r="A726" s="434">
        <v>697</v>
      </c>
      <c r="B726" s="10">
        <v>56</v>
      </c>
      <c r="C726" s="445" t="s">
        <v>4994</v>
      </c>
      <c r="D726" s="445" t="s">
        <v>4367</v>
      </c>
      <c r="E726" s="445" t="s">
        <v>62</v>
      </c>
      <c r="F726" s="27">
        <v>71</v>
      </c>
      <c r="G726" s="402" t="str">
        <f t="shared" si="12"/>
        <v>Khá</v>
      </c>
      <c r="H726" s="422"/>
    </row>
    <row r="727" spans="1:8" s="26" customFormat="1" ht="17.100000000000001" customHeight="1" x14ac:dyDescent="0.25">
      <c r="A727" s="434">
        <v>698</v>
      </c>
      <c r="B727" s="10">
        <v>57</v>
      </c>
      <c r="C727" s="445" t="s">
        <v>4995</v>
      </c>
      <c r="D727" s="445" t="s">
        <v>69</v>
      </c>
      <c r="E727" s="445" t="s">
        <v>271</v>
      </c>
      <c r="F727" s="27">
        <v>88</v>
      </c>
      <c r="G727" s="402" t="str">
        <f t="shared" si="12"/>
        <v>Tốt</v>
      </c>
      <c r="H727" s="422"/>
    </row>
    <row r="728" spans="1:8" s="26" customFormat="1" ht="17.100000000000001" customHeight="1" x14ac:dyDescent="0.25">
      <c r="A728" s="434">
        <v>699</v>
      </c>
      <c r="B728" s="10">
        <v>58</v>
      </c>
      <c r="C728" s="445" t="s">
        <v>4996</v>
      </c>
      <c r="D728" s="445" t="s">
        <v>2823</v>
      </c>
      <c r="E728" s="445" t="s">
        <v>63</v>
      </c>
      <c r="F728" s="27">
        <v>84</v>
      </c>
      <c r="G728" s="402" t="str">
        <f t="shared" si="12"/>
        <v>Tốt</v>
      </c>
      <c r="H728" s="422"/>
    </row>
    <row r="729" spans="1:8" s="26" customFormat="1" ht="17.100000000000001" customHeight="1" x14ac:dyDescent="0.25">
      <c r="A729" s="434">
        <v>700</v>
      </c>
      <c r="B729" s="10">
        <v>59</v>
      </c>
      <c r="C729" s="445" t="s">
        <v>4997</v>
      </c>
      <c r="D729" s="445" t="s">
        <v>550</v>
      </c>
      <c r="E729" s="445" t="s">
        <v>383</v>
      </c>
      <c r="F729" s="27">
        <v>40</v>
      </c>
      <c r="G729" s="402" t="str">
        <f t="shared" si="12"/>
        <v>Yếu</v>
      </c>
      <c r="H729" s="422" t="s">
        <v>73</v>
      </c>
    </row>
    <row r="730" spans="1:8" s="26" customFormat="1" ht="17.100000000000001" customHeight="1" x14ac:dyDescent="0.25">
      <c r="A730" s="434">
        <v>701</v>
      </c>
      <c r="B730" s="10">
        <v>60</v>
      </c>
      <c r="C730" s="445" t="s">
        <v>4998</v>
      </c>
      <c r="D730" s="445" t="s">
        <v>561</v>
      </c>
      <c r="E730" s="445" t="s">
        <v>64</v>
      </c>
      <c r="F730" s="27">
        <v>35</v>
      </c>
      <c r="G730" s="402" t="str">
        <f t="shared" si="12"/>
        <v>Yếu</v>
      </c>
      <c r="H730" s="422" t="s">
        <v>73</v>
      </c>
    </row>
    <row r="731" spans="1:8" s="26" customFormat="1" ht="17.100000000000001" customHeight="1" x14ac:dyDescent="0.25">
      <c r="A731" s="434">
        <v>702</v>
      </c>
      <c r="B731" s="10">
        <v>61</v>
      </c>
      <c r="C731" s="445" t="s">
        <v>4999</v>
      </c>
      <c r="D731" s="445" t="s">
        <v>358</v>
      </c>
      <c r="E731" s="445" t="s">
        <v>64</v>
      </c>
      <c r="F731" s="27">
        <v>91</v>
      </c>
      <c r="G731" s="402" t="str">
        <f t="shared" si="12"/>
        <v>Xuất sắc</v>
      </c>
      <c r="H731" s="422"/>
    </row>
    <row r="732" spans="1:8" s="26" customFormat="1" ht="17.100000000000001" customHeight="1" x14ac:dyDescent="0.25">
      <c r="A732" s="434">
        <v>703</v>
      </c>
      <c r="B732" s="10">
        <v>62</v>
      </c>
      <c r="C732" s="445" t="s">
        <v>5000</v>
      </c>
      <c r="D732" s="445" t="s">
        <v>422</v>
      </c>
      <c r="E732" s="445" t="s">
        <v>343</v>
      </c>
      <c r="F732" s="27">
        <v>95</v>
      </c>
      <c r="G732" s="402" t="str">
        <f t="shared" si="12"/>
        <v>Xuất sắc</v>
      </c>
      <c r="H732" s="422"/>
    </row>
    <row r="733" spans="1:8" s="26" customFormat="1" ht="17.100000000000001" customHeight="1" x14ac:dyDescent="0.25">
      <c r="A733" s="434">
        <v>704</v>
      </c>
      <c r="B733" s="10">
        <v>63</v>
      </c>
      <c r="C733" s="445" t="s">
        <v>5001</v>
      </c>
      <c r="D733" s="445" t="s">
        <v>93</v>
      </c>
      <c r="E733" s="445" t="s">
        <v>1827</v>
      </c>
      <c r="F733" s="27">
        <v>92</v>
      </c>
      <c r="G733" s="402" t="str">
        <f t="shared" si="12"/>
        <v>Xuất sắc</v>
      </c>
      <c r="H733" s="422"/>
    </row>
    <row r="734" spans="1:8" s="26" customFormat="1" ht="17.100000000000001" customHeight="1" x14ac:dyDescent="0.25">
      <c r="A734" s="434">
        <v>705</v>
      </c>
      <c r="B734" s="10">
        <v>64</v>
      </c>
      <c r="C734" s="445" t="s">
        <v>5002</v>
      </c>
      <c r="D734" s="445" t="s">
        <v>18</v>
      </c>
      <c r="E734" s="445" t="s">
        <v>136</v>
      </c>
      <c r="F734" s="27">
        <v>85</v>
      </c>
      <c r="G734" s="402" t="str">
        <f t="shared" si="12"/>
        <v>Tốt</v>
      </c>
      <c r="H734" s="422"/>
    </row>
    <row r="735" spans="1:8" s="26" customFormat="1" ht="17.100000000000001" customHeight="1" x14ac:dyDescent="0.25">
      <c r="A735" s="434">
        <v>706</v>
      </c>
      <c r="B735" s="10">
        <v>65</v>
      </c>
      <c r="C735" s="445" t="s">
        <v>5003</v>
      </c>
      <c r="D735" s="445" t="s">
        <v>46</v>
      </c>
      <c r="E735" s="445" t="s">
        <v>184</v>
      </c>
      <c r="F735" s="27">
        <v>85</v>
      </c>
      <c r="G735" s="402" t="str">
        <f t="shared" si="12"/>
        <v>Tốt</v>
      </c>
      <c r="H735" s="422"/>
    </row>
    <row r="736" spans="1:8" s="26" customFormat="1" ht="17.100000000000001" customHeight="1" x14ac:dyDescent="0.25">
      <c r="A736" s="434">
        <v>707</v>
      </c>
      <c r="B736" s="10">
        <v>66</v>
      </c>
      <c r="C736" s="445" t="s">
        <v>5004</v>
      </c>
      <c r="D736" s="445" t="s">
        <v>454</v>
      </c>
      <c r="E736" s="445" t="s">
        <v>66</v>
      </c>
      <c r="F736" s="27">
        <v>57</v>
      </c>
      <c r="G736" s="402" t="str">
        <f t="shared" si="12"/>
        <v>Trung bình</v>
      </c>
      <c r="H736" s="422" t="s">
        <v>73</v>
      </c>
    </row>
    <row r="737" spans="1:8" s="26" customFormat="1" ht="17.100000000000001" customHeight="1" x14ac:dyDescent="0.25">
      <c r="A737" s="434">
        <v>708</v>
      </c>
      <c r="B737" s="10">
        <v>67</v>
      </c>
      <c r="C737" s="445" t="s">
        <v>5005</v>
      </c>
      <c r="D737" s="445" t="s">
        <v>103</v>
      </c>
      <c r="E737" s="445" t="s">
        <v>66</v>
      </c>
      <c r="F737" s="27">
        <v>85</v>
      </c>
      <c r="G737" s="402" t="str">
        <f t="shared" si="12"/>
        <v>Tốt</v>
      </c>
      <c r="H737" s="422"/>
    </row>
    <row r="738" spans="1:8" s="26" customFormat="1" ht="17.100000000000001" customHeight="1" x14ac:dyDescent="0.25">
      <c r="A738" s="434">
        <v>709</v>
      </c>
      <c r="B738" s="10">
        <v>68</v>
      </c>
      <c r="C738" s="445" t="s">
        <v>5006</v>
      </c>
      <c r="D738" s="445" t="s">
        <v>18</v>
      </c>
      <c r="E738" s="445" t="s">
        <v>66</v>
      </c>
      <c r="F738" s="27">
        <v>72</v>
      </c>
      <c r="G738" s="402" t="str">
        <f t="shared" si="12"/>
        <v>Khá</v>
      </c>
      <c r="H738" s="422"/>
    </row>
    <row r="739" spans="1:8" s="26" customFormat="1" ht="17.100000000000001" customHeight="1" x14ac:dyDescent="0.25">
      <c r="A739" s="434">
        <v>710</v>
      </c>
      <c r="B739" s="10">
        <v>69</v>
      </c>
      <c r="C739" s="445" t="s">
        <v>5007</v>
      </c>
      <c r="D739" s="445" t="s">
        <v>452</v>
      </c>
      <c r="E739" s="445" t="s">
        <v>66</v>
      </c>
      <c r="F739" s="27">
        <v>98</v>
      </c>
      <c r="G739" s="402" t="str">
        <f t="shared" si="12"/>
        <v>Xuất sắc</v>
      </c>
      <c r="H739" s="422"/>
    </row>
    <row r="740" spans="1:8" s="26" customFormat="1" ht="17.100000000000001" customHeight="1" x14ac:dyDescent="0.25">
      <c r="A740" s="434">
        <v>711</v>
      </c>
      <c r="B740" s="10">
        <v>70</v>
      </c>
      <c r="C740" s="445" t="s">
        <v>5008</v>
      </c>
      <c r="D740" s="445" t="s">
        <v>5009</v>
      </c>
      <c r="E740" s="445" t="s">
        <v>273</v>
      </c>
      <c r="F740" s="27">
        <v>80</v>
      </c>
      <c r="G740" s="402" t="str">
        <f t="shared" si="12"/>
        <v>Tốt</v>
      </c>
      <c r="H740" s="422"/>
    </row>
    <row r="741" spans="1:8" s="26" customFormat="1" ht="17.100000000000001" customHeight="1" x14ac:dyDescent="0.25">
      <c r="A741" s="434">
        <v>712</v>
      </c>
      <c r="B741" s="10">
        <v>71</v>
      </c>
      <c r="C741" s="445" t="s">
        <v>5010</v>
      </c>
      <c r="D741" s="445" t="s">
        <v>18</v>
      </c>
      <c r="E741" s="445" t="s">
        <v>5011</v>
      </c>
      <c r="F741" s="27">
        <v>90</v>
      </c>
      <c r="G741" s="402" t="str">
        <f t="shared" si="12"/>
        <v>Xuất sắc</v>
      </c>
      <c r="H741" s="422"/>
    </row>
    <row r="742" spans="1:8" s="26" customFormat="1" ht="17.100000000000001" customHeight="1" x14ac:dyDescent="0.25">
      <c r="A742" s="434">
        <v>713</v>
      </c>
      <c r="B742" s="10">
        <v>72</v>
      </c>
      <c r="C742" s="445" t="s">
        <v>5012</v>
      </c>
      <c r="D742" s="445" t="s">
        <v>292</v>
      </c>
      <c r="E742" s="445" t="s">
        <v>67</v>
      </c>
      <c r="F742" s="27">
        <v>99</v>
      </c>
      <c r="G742" s="402" t="str">
        <f t="shared" si="12"/>
        <v>Xuất sắc</v>
      </c>
      <c r="H742" s="422"/>
    </row>
    <row r="743" spans="1:8" s="26" customFormat="1" ht="17.100000000000001" customHeight="1" x14ac:dyDescent="0.25">
      <c r="A743" s="434">
        <v>714</v>
      </c>
      <c r="B743" s="10">
        <v>73</v>
      </c>
      <c r="C743" s="445" t="s">
        <v>5013</v>
      </c>
      <c r="D743" s="445" t="s">
        <v>3234</v>
      </c>
      <c r="E743" s="445" t="s">
        <v>12</v>
      </c>
      <c r="F743" s="27">
        <v>40</v>
      </c>
      <c r="G743" s="402" t="str">
        <f t="shared" si="12"/>
        <v>Yếu</v>
      </c>
      <c r="H743" s="422" t="s">
        <v>73</v>
      </c>
    </row>
    <row r="744" spans="1:8" s="26" customFormat="1" ht="17.100000000000001" customHeight="1" x14ac:dyDescent="0.25">
      <c r="A744" s="434">
        <v>715</v>
      </c>
      <c r="B744" s="10">
        <v>74</v>
      </c>
      <c r="C744" s="445" t="s">
        <v>5014</v>
      </c>
      <c r="D744" s="445" t="s">
        <v>5015</v>
      </c>
      <c r="E744" s="445" t="s">
        <v>317</v>
      </c>
      <c r="F744" s="27">
        <v>91</v>
      </c>
      <c r="G744" s="402" t="str">
        <f t="shared" si="12"/>
        <v>Xuất sắc</v>
      </c>
      <c r="H744" s="422"/>
    </row>
    <row r="745" spans="1:8" s="26" customFormat="1" ht="17.100000000000001" customHeight="1" x14ac:dyDescent="0.25">
      <c r="A745" s="434">
        <v>716</v>
      </c>
      <c r="B745" s="10">
        <v>75</v>
      </c>
      <c r="C745" s="445" t="s">
        <v>5016</v>
      </c>
      <c r="D745" s="445" t="s">
        <v>202</v>
      </c>
      <c r="E745" s="445" t="s">
        <v>1838</v>
      </c>
      <c r="F745" s="27">
        <v>81</v>
      </c>
      <c r="G745" s="402" t="str">
        <f t="shared" si="12"/>
        <v>Tốt</v>
      </c>
      <c r="H745" s="422"/>
    </row>
    <row r="746" spans="1:8" s="26" customFormat="1" ht="17.100000000000001" customHeight="1" x14ac:dyDescent="0.25">
      <c r="A746" s="434">
        <v>717</v>
      </c>
      <c r="B746" s="10">
        <v>76</v>
      </c>
      <c r="C746" s="445" t="s">
        <v>5017</v>
      </c>
      <c r="D746" s="445" t="s">
        <v>1541</v>
      </c>
      <c r="E746" s="445" t="s">
        <v>161</v>
      </c>
      <c r="F746" s="27">
        <v>55</v>
      </c>
      <c r="G746" s="402" t="str">
        <f t="shared" si="12"/>
        <v>Trung bình</v>
      </c>
      <c r="H746" s="422" t="s">
        <v>73</v>
      </c>
    </row>
    <row r="747" spans="1:8" s="26" customFormat="1" ht="17.100000000000001" customHeight="1" x14ac:dyDescent="0.25">
      <c r="A747" s="434">
        <v>718</v>
      </c>
      <c r="B747" s="10">
        <v>77</v>
      </c>
      <c r="C747" s="445" t="s">
        <v>5018</v>
      </c>
      <c r="D747" s="445" t="s">
        <v>5019</v>
      </c>
      <c r="E747" s="445" t="s">
        <v>24</v>
      </c>
      <c r="F747" s="27">
        <v>77</v>
      </c>
      <c r="G747" s="402" t="str">
        <f t="shared" si="12"/>
        <v>Khá</v>
      </c>
      <c r="H747" s="422"/>
    </row>
    <row r="748" spans="1:8" s="26" customFormat="1" ht="17.100000000000001" customHeight="1" x14ac:dyDescent="0.25">
      <c r="A748" s="434">
        <v>719</v>
      </c>
      <c r="B748" s="10">
        <v>78</v>
      </c>
      <c r="C748" s="445" t="s">
        <v>5020</v>
      </c>
      <c r="D748" s="445" t="s">
        <v>5021</v>
      </c>
      <c r="E748" s="445" t="s">
        <v>141</v>
      </c>
      <c r="F748" s="27">
        <v>81</v>
      </c>
      <c r="G748" s="402" t="str">
        <f t="shared" si="12"/>
        <v>Tốt</v>
      </c>
      <c r="H748" s="422"/>
    </row>
    <row r="749" spans="1:8" s="26" customFormat="1" ht="17.100000000000001" customHeight="1" x14ac:dyDescent="0.25">
      <c r="A749" s="434"/>
      <c r="B749" s="10"/>
      <c r="C749" s="25" t="s">
        <v>5574</v>
      </c>
      <c r="D749" s="27"/>
      <c r="E749" s="435"/>
      <c r="F749" s="27"/>
      <c r="G749" s="27"/>
      <c r="H749" s="422"/>
    </row>
    <row r="750" spans="1:8" s="26" customFormat="1" ht="17.100000000000001" customHeight="1" x14ac:dyDescent="0.25">
      <c r="A750" s="434">
        <v>720</v>
      </c>
      <c r="B750" s="10">
        <v>1</v>
      </c>
      <c r="C750" s="424" t="s">
        <v>5022</v>
      </c>
      <c r="D750" s="424" t="s">
        <v>5023</v>
      </c>
      <c r="E750" s="424" t="s">
        <v>71</v>
      </c>
      <c r="F750" s="27">
        <v>70</v>
      </c>
      <c r="G750" s="402" t="str">
        <f t="shared" si="12"/>
        <v>Khá</v>
      </c>
      <c r="H750" s="422"/>
    </row>
    <row r="751" spans="1:8" s="26" customFormat="1" ht="17.100000000000001" customHeight="1" x14ac:dyDescent="0.25">
      <c r="A751" s="434">
        <v>721</v>
      </c>
      <c r="B751" s="10">
        <v>2</v>
      </c>
      <c r="C751" s="424" t="s">
        <v>5024</v>
      </c>
      <c r="D751" s="424" t="s">
        <v>36</v>
      </c>
      <c r="E751" s="424" t="s">
        <v>34</v>
      </c>
      <c r="F751" s="27">
        <v>77</v>
      </c>
      <c r="G751" s="402" t="str">
        <f t="shared" si="12"/>
        <v>Khá</v>
      </c>
      <c r="H751" s="422"/>
    </row>
    <row r="752" spans="1:8" s="26" customFormat="1" ht="17.100000000000001" customHeight="1" x14ac:dyDescent="0.25">
      <c r="A752" s="434">
        <v>722</v>
      </c>
      <c r="B752" s="10">
        <v>3</v>
      </c>
      <c r="C752" s="424" t="s">
        <v>5025</v>
      </c>
      <c r="D752" s="424" t="s">
        <v>4261</v>
      </c>
      <c r="E752" s="424" t="s">
        <v>289</v>
      </c>
      <c r="F752" s="27">
        <v>53</v>
      </c>
      <c r="G752" s="402" t="str">
        <f t="shared" si="12"/>
        <v>Trung bình</v>
      </c>
      <c r="H752" s="422"/>
    </row>
    <row r="753" spans="1:8" s="26" customFormat="1" ht="17.100000000000001" customHeight="1" x14ac:dyDescent="0.25">
      <c r="A753" s="434">
        <v>723</v>
      </c>
      <c r="B753" s="10">
        <v>4</v>
      </c>
      <c r="C753" s="424" t="s">
        <v>5026</v>
      </c>
      <c r="D753" s="424" t="s">
        <v>5027</v>
      </c>
      <c r="E753" s="424" t="s">
        <v>289</v>
      </c>
      <c r="F753" s="27">
        <v>90</v>
      </c>
      <c r="G753" s="402" t="str">
        <f t="shared" si="12"/>
        <v>Xuất sắc</v>
      </c>
      <c r="H753" s="422"/>
    </row>
    <row r="754" spans="1:8" s="26" customFormat="1" ht="17.100000000000001" customHeight="1" x14ac:dyDescent="0.25">
      <c r="A754" s="434">
        <v>724</v>
      </c>
      <c r="B754" s="10">
        <v>5</v>
      </c>
      <c r="C754" s="424" t="s">
        <v>5028</v>
      </c>
      <c r="D754" s="424" t="s">
        <v>1632</v>
      </c>
      <c r="E754" s="424" t="s">
        <v>935</v>
      </c>
      <c r="F754" s="27">
        <v>95</v>
      </c>
      <c r="G754" s="402" t="str">
        <f t="shared" si="12"/>
        <v>Xuất sắc</v>
      </c>
      <c r="H754" s="422"/>
    </row>
    <row r="755" spans="1:8" s="26" customFormat="1" ht="17.100000000000001" customHeight="1" x14ac:dyDescent="0.25">
      <c r="A755" s="434">
        <v>725</v>
      </c>
      <c r="B755" s="10">
        <v>6</v>
      </c>
      <c r="C755" s="424" t="s">
        <v>5029</v>
      </c>
      <c r="D755" s="424" t="s">
        <v>392</v>
      </c>
      <c r="E755" s="424" t="s">
        <v>430</v>
      </c>
      <c r="F755" s="27">
        <v>70</v>
      </c>
      <c r="G755" s="402" t="str">
        <f t="shared" si="12"/>
        <v>Khá</v>
      </c>
      <c r="H755" s="422"/>
    </row>
    <row r="756" spans="1:8" s="26" customFormat="1" ht="17.100000000000001" customHeight="1" x14ac:dyDescent="0.25">
      <c r="A756" s="434">
        <v>726</v>
      </c>
      <c r="B756" s="10">
        <v>7</v>
      </c>
      <c r="C756" s="424" t="s">
        <v>5030</v>
      </c>
      <c r="D756" s="424" t="s">
        <v>457</v>
      </c>
      <c r="E756" s="424" t="s">
        <v>252</v>
      </c>
      <c r="F756" s="27">
        <v>88</v>
      </c>
      <c r="G756" s="402" t="str">
        <f t="shared" si="12"/>
        <v>Tốt</v>
      </c>
      <c r="H756" s="422"/>
    </row>
    <row r="757" spans="1:8" s="26" customFormat="1" ht="17.100000000000001" customHeight="1" x14ac:dyDescent="0.25">
      <c r="A757" s="434">
        <v>727</v>
      </c>
      <c r="B757" s="10">
        <v>8</v>
      </c>
      <c r="C757" s="424" t="s">
        <v>5031</v>
      </c>
      <c r="D757" s="424" t="s">
        <v>83</v>
      </c>
      <c r="E757" s="424" t="s">
        <v>195</v>
      </c>
      <c r="F757" s="27">
        <v>30</v>
      </c>
      <c r="G757" s="402" t="str">
        <f t="shared" si="12"/>
        <v>Kém</v>
      </c>
      <c r="H757" s="422" t="s">
        <v>73</v>
      </c>
    </row>
    <row r="758" spans="1:8" s="26" customFormat="1" ht="17.100000000000001" customHeight="1" x14ac:dyDescent="0.25">
      <c r="A758" s="434">
        <v>728</v>
      </c>
      <c r="B758" s="10">
        <v>9</v>
      </c>
      <c r="C758" s="424" t="s">
        <v>5032</v>
      </c>
      <c r="D758" s="424" t="s">
        <v>18</v>
      </c>
      <c r="E758" s="424" t="s">
        <v>1503</v>
      </c>
      <c r="F758" s="27">
        <v>90</v>
      </c>
      <c r="G758" s="402" t="str">
        <f t="shared" si="12"/>
        <v>Xuất sắc</v>
      </c>
      <c r="H758" s="422"/>
    </row>
    <row r="759" spans="1:8" s="26" customFormat="1" ht="17.100000000000001" customHeight="1" x14ac:dyDescent="0.25">
      <c r="A759" s="434">
        <v>729</v>
      </c>
      <c r="B759" s="10">
        <v>10</v>
      </c>
      <c r="C759" s="424" t="s">
        <v>5033</v>
      </c>
      <c r="D759" s="424" t="s">
        <v>60</v>
      </c>
      <c r="E759" s="424" t="s">
        <v>39</v>
      </c>
      <c r="F759" s="27">
        <v>71</v>
      </c>
      <c r="G759" s="402" t="str">
        <f t="shared" si="12"/>
        <v>Khá</v>
      </c>
      <c r="H759" s="422"/>
    </row>
    <row r="760" spans="1:8" s="26" customFormat="1" ht="17.100000000000001" customHeight="1" x14ac:dyDescent="0.25">
      <c r="A760" s="434">
        <v>730</v>
      </c>
      <c r="B760" s="10">
        <v>11</v>
      </c>
      <c r="C760" s="424" t="s">
        <v>5034</v>
      </c>
      <c r="D760" s="424" t="s">
        <v>5035</v>
      </c>
      <c r="E760" s="424" t="s">
        <v>370</v>
      </c>
      <c r="F760" s="27">
        <v>41</v>
      </c>
      <c r="G760" s="402" t="str">
        <f t="shared" si="12"/>
        <v>Yếu</v>
      </c>
      <c r="H760" s="422"/>
    </row>
    <row r="761" spans="1:8" s="26" customFormat="1" ht="17.100000000000001" customHeight="1" x14ac:dyDescent="0.25">
      <c r="A761" s="434">
        <v>731</v>
      </c>
      <c r="B761" s="10">
        <v>12</v>
      </c>
      <c r="C761" s="424" t="s">
        <v>5036</v>
      </c>
      <c r="D761" s="424" t="s">
        <v>5037</v>
      </c>
      <c r="E761" s="424" t="s">
        <v>27</v>
      </c>
      <c r="F761" s="27">
        <v>90</v>
      </c>
      <c r="G761" s="402" t="str">
        <f t="shared" si="12"/>
        <v>Xuất sắc</v>
      </c>
      <c r="H761" s="422"/>
    </row>
    <row r="762" spans="1:8" s="26" customFormat="1" ht="17.100000000000001" customHeight="1" x14ac:dyDescent="0.25">
      <c r="A762" s="434">
        <v>732</v>
      </c>
      <c r="B762" s="10">
        <v>13</v>
      </c>
      <c r="C762" s="424" t="s">
        <v>5038</v>
      </c>
      <c r="D762" s="424" t="s">
        <v>60</v>
      </c>
      <c r="E762" s="424" t="s">
        <v>27</v>
      </c>
      <c r="F762" s="27">
        <v>90</v>
      </c>
      <c r="G762" s="402" t="str">
        <f t="shared" si="12"/>
        <v>Xuất sắc</v>
      </c>
      <c r="H762" s="422"/>
    </row>
    <row r="763" spans="1:8" s="26" customFormat="1" ht="17.100000000000001" customHeight="1" x14ac:dyDescent="0.25">
      <c r="A763" s="434">
        <v>733</v>
      </c>
      <c r="B763" s="10">
        <v>14</v>
      </c>
      <c r="C763" s="424" t="s">
        <v>5039</v>
      </c>
      <c r="D763" s="424" t="s">
        <v>221</v>
      </c>
      <c r="E763" s="424" t="s">
        <v>14</v>
      </c>
      <c r="F763" s="27">
        <v>75</v>
      </c>
      <c r="G763" s="402" t="str">
        <f t="shared" si="12"/>
        <v>Khá</v>
      </c>
      <c r="H763" s="422"/>
    </row>
    <row r="764" spans="1:8" s="26" customFormat="1" ht="17.100000000000001" customHeight="1" x14ac:dyDescent="0.25">
      <c r="A764" s="434">
        <v>734</v>
      </c>
      <c r="B764" s="10">
        <v>15</v>
      </c>
      <c r="C764" s="424" t="s">
        <v>5040</v>
      </c>
      <c r="D764" s="424" t="s">
        <v>4002</v>
      </c>
      <c r="E764" s="424" t="s">
        <v>14</v>
      </c>
      <c r="F764" s="27">
        <v>80</v>
      </c>
      <c r="G764" s="402" t="str">
        <f t="shared" si="12"/>
        <v>Tốt</v>
      </c>
      <c r="H764" s="422"/>
    </row>
    <row r="765" spans="1:8" s="26" customFormat="1" ht="17.100000000000001" customHeight="1" x14ac:dyDescent="0.25">
      <c r="A765" s="434">
        <v>735</v>
      </c>
      <c r="B765" s="10">
        <v>16</v>
      </c>
      <c r="C765" s="424" t="s">
        <v>5041</v>
      </c>
      <c r="D765" s="424" t="s">
        <v>5042</v>
      </c>
      <c r="E765" s="424" t="s">
        <v>43</v>
      </c>
      <c r="F765" s="27">
        <v>83</v>
      </c>
      <c r="G765" s="402" t="str">
        <f t="shared" si="12"/>
        <v>Tốt</v>
      </c>
      <c r="H765" s="422"/>
    </row>
    <row r="766" spans="1:8" s="26" customFormat="1" ht="17.100000000000001" customHeight="1" x14ac:dyDescent="0.25">
      <c r="A766" s="434">
        <v>736</v>
      </c>
      <c r="B766" s="10">
        <v>17</v>
      </c>
      <c r="C766" s="424" t="s">
        <v>5043</v>
      </c>
      <c r="D766" s="424" t="s">
        <v>68</v>
      </c>
      <c r="E766" s="424" t="s">
        <v>43</v>
      </c>
      <c r="F766" s="27">
        <v>69</v>
      </c>
      <c r="G766" s="402" t="str">
        <f t="shared" si="12"/>
        <v>Khá</v>
      </c>
      <c r="H766" s="422"/>
    </row>
    <row r="767" spans="1:8" s="26" customFormat="1" ht="17.100000000000001" customHeight="1" x14ac:dyDescent="0.25">
      <c r="A767" s="434">
        <v>737</v>
      </c>
      <c r="B767" s="10">
        <v>18</v>
      </c>
      <c r="C767" s="424" t="s">
        <v>5044</v>
      </c>
      <c r="D767" s="424" t="s">
        <v>5045</v>
      </c>
      <c r="E767" s="424" t="s">
        <v>5046</v>
      </c>
      <c r="F767" s="27">
        <v>55</v>
      </c>
      <c r="G767" s="402" t="str">
        <f t="shared" si="12"/>
        <v>Trung bình</v>
      </c>
      <c r="H767" s="422"/>
    </row>
    <row r="768" spans="1:8" s="26" customFormat="1" ht="17.100000000000001" customHeight="1" x14ac:dyDescent="0.25">
      <c r="A768" s="434">
        <v>738</v>
      </c>
      <c r="B768" s="10">
        <v>19</v>
      </c>
      <c r="C768" s="424" t="s">
        <v>5047</v>
      </c>
      <c r="D768" s="424" t="s">
        <v>52</v>
      </c>
      <c r="E768" s="424" t="s">
        <v>15</v>
      </c>
      <c r="F768" s="27">
        <v>62</v>
      </c>
      <c r="G768" s="402" t="str">
        <f t="shared" si="12"/>
        <v>Trung bình</v>
      </c>
      <c r="H768" s="422"/>
    </row>
    <row r="769" spans="1:8" s="26" customFormat="1" ht="17.100000000000001" customHeight="1" x14ac:dyDescent="0.25">
      <c r="A769" s="434">
        <v>739</v>
      </c>
      <c r="B769" s="10">
        <v>20</v>
      </c>
      <c r="C769" s="424" t="s">
        <v>5048</v>
      </c>
      <c r="D769" s="424" t="s">
        <v>5049</v>
      </c>
      <c r="E769" s="424" t="s">
        <v>81</v>
      </c>
      <c r="F769" s="27">
        <v>71</v>
      </c>
      <c r="G769" s="402" t="str">
        <f t="shared" si="12"/>
        <v>Khá</v>
      </c>
      <c r="H769" s="422"/>
    </row>
    <row r="770" spans="1:8" s="26" customFormat="1" ht="17.100000000000001" customHeight="1" x14ac:dyDescent="0.25">
      <c r="A770" s="434">
        <v>740</v>
      </c>
      <c r="B770" s="10">
        <v>21</v>
      </c>
      <c r="C770" s="424" t="s">
        <v>5050</v>
      </c>
      <c r="D770" s="424" t="s">
        <v>413</v>
      </c>
      <c r="E770" s="424" t="s">
        <v>124</v>
      </c>
      <c r="F770" s="27">
        <v>66</v>
      </c>
      <c r="G770" s="402" t="str">
        <f t="shared" si="12"/>
        <v>Khá</v>
      </c>
      <c r="H770" s="422"/>
    </row>
    <row r="771" spans="1:8" s="26" customFormat="1" ht="17.100000000000001" customHeight="1" x14ac:dyDescent="0.25">
      <c r="A771" s="434">
        <v>741</v>
      </c>
      <c r="B771" s="10">
        <v>22</v>
      </c>
      <c r="C771" s="424" t="s">
        <v>5051</v>
      </c>
      <c r="D771" s="424" t="s">
        <v>5052</v>
      </c>
      <c r="E771" s="424" t="s">
        <v>180</v>
      </c>
      <c r="F771" s="27">
        <v>58</v>
      </c>
      <c r="G771" s="402" t="str">
        <f t="shared" si="12"/>
        <v>Trung bình</v>
      </c>
      <c r="H771" s="422"/>
    </row>
    <row r="772" spans="1:8" s="26" customFormat="1" ht="17.100000000000001" customHeight="1" x14ac:dyDescent="0.25">
      <c r="A772" s="434">
        <v>742</v>
      </c>
      <c r="B772" s="10">
        <v>23</v>
      </c>
      <c r="C772" s="424" t="s">
        <v>5053</v>
      </c>
      <c r="D772" s="424" t="s">
        <v>18</v>
      </c>
      <c r="E772" s="424" t="s">
        <v>21</v>
      </c>
      <c r="F772" s="27">
        <v>72</v>
      </c>
      <c r="G772" s="402" t="str">
        <f t="shared" si="12"/>
        <v>Khá</v>
      </c>
      <c r="H772" s="422"/>
    </row>
    <row r="773" spans="1:8" s="26" customFormat="1" ht="17.100000000000001" customHeight="1" x14ac:dyDescent="0.25">
      <c r="A773" s="434">
        <v>743</v>
      </c>
      <c r="B773" s="10">
        <v>24</v>
      </c>
      <c r="C773" s="424" t="s">
        <v>5054</v>
      </c>
      <c r="D773" s="424" t="s">
        <v>5055</v>
      </c>
      <c r="E773" s="424" t="s">
        <v>56</v>
      </c>
      <c r="F773" s="27">
        <v>70</v>
      </c>
      <c r="G773" s="402" t="str">
        <f t="shared" si="12"/>
        <v>Khá</v>
      </c>
      <c r="H773" s="422"/>
    </row>
    <row r="774" spans="1:8" s="26" customFormat="1" ht="17.100000000000001" customHeight="1" x14ac:dyDescent="0.25">
      <c r="A774" s="434">
        <v>744</v>
      </c>
      <c r="B774" s="10">
        <v>25</v>
      </c>
      <c r="C774" s="424" t="s">
        <v>5056</v>
      </c>
      <c r="D774" s="424" t="s">
        <v>48</v>
      </c>
      <c r="E774" s="424" t="s">
        <v>56</v>
      </c>
      <c r="F774" s="27">
        <v>64</v>
      </c>
      <c r="G774" s="402" t="str">
        <f t="shared" si="12"/>
        <v>Trung bình</v>
      </c>
      <c r="H774" s="422" t="s">
        <v>73</v>
      </c>
    </row>
    <row r="775" spans="1:8" s="26" customFormat="1" ht="17.100000000000001" customHeight="1" x14ac:dyDescent="0.25">
      <c r="A775" s="434">
        <v>745</v>
      </c>
      <c r="B775" s="10">
        <v>26</v>
      </c>
      <c r="C775" s="424" t="s">
        <v>5057</v>
      </c>
      <c r="D775" s="424" t="s">
        <v>2533</v>
      </c>
      <c r="E775" s="424" t="s">
        <v>16</v>
      </c>
      <c r="F775" s="27">
        <v>69</v>
      </c>
      <c r="G775" s="402" t="str">
        <f t="shared" si="12"/>
        <v>Khá</v>
      </c>
      <c r="H775" s="422"/>
    </row>
    <row r="776" spans="1:8" s="26" customFormat="1" ht="17.100000000000001" customHeight="1" x14ac:dyDescent="0.25">
      <c r="A776" s="434">
        <v>746</v>
      </c>
      <c r="B776" s="10">
        <v>27</v>
      </c>
      <c r="C776" s="424" t="s">
        <v>5058</v>
      </c>
      <c r="D776" s="424" t="s">
        <v>5059</v>
      </c>
      <c r="E776" s="424" t="s">
        <v>84</v>
      </c>
      <c r="F776" s="27">
        <v>70</v>
      </c>
      <c r="G776" s="402" t="str">
        <f t="shared" si="12"/>
        <v>Khá</v>
      </c>
      <c r="H776" s="422"/>
    </row>
    <row r="777" spans="1:8" s="26" customFormat="1" ht="17.100000000000001" customHeight="1" x14ac:dyDescent="0.25">
      <c r="A777" s="434">
        <v>747</v>
      </c>
      <c r="B777" s="10">
        <v>28</v>
      </c>
      <c r="C777" s="424" t="s">
        <v>5060</v>
      </c>
      <c r="D777" s="424" t="s">
        <v>83</v>
      </c>
      <c r="E777" s="424" t="s">
        <v>109</v>
      </c>
      <c r="F777" s="27">
        <v>30</v>
      </c>
      <c r="G777" s="402" t="str">
        <f t="shared" si="12"/>
        <v>Kém</v>
      </c>
      <c r="H777" s="422" t="s">
        <v>73</v>
      </c>
    </row>
    <row r="778" spans="1:8" s="26" customFormat="1" ht="17.100000000000001" customHeight="1" x14ac:dyDescent="0.25">
      <c r="A778" s="434">
        <v>748</v>
      </c>
      <c r="B778" s="10">
        <v>29</v>
      </c>
      <c r="C778" s="424" t="s">
        <v>5061</v>
      </c>
      <c r="D778" s="424" t="s">
        <v>144</v>
      </c>
      <c r="E778" s="424" t="s">
        <v>109</v>
      </c>
      <c r="F778" s="27">
        <v>100</v>
      </c>
      <c r="G778" s="402" t="str">
        <f t="shared" si="12"/>
        <v>Xuất sắc</v>
      </c>
      <c r="H778" s="422"/>
    </row>
    <row r="779" spans="1:8" s="26" customFormat="1" ht="17.100000000000001" customHeight="1" x14ac:dyDescent="0.25">
      <c r="A779" s="434">
        <v>749</v>
      </c>
      <c r="B779" s="10">
        <v>30</v>
      </c>
      <c r="C779" s="424" t="s">
        <v>5062</v>
      </c>
      <c r="D779" s="424" t="s">
        <v>121</v>
      </c>
      <c r="E779" s="424" t="s">
        <v>109</v>
      </c>
      <c r="F779" s="27">
        <v>73</v>
      </c>
      <c r="G779" s="402" t="str">
        <f t="shared" si="12"/>
        <v>Khá</v>
      </c>
      <c r="H779" s="422" t="s">
        <v>73</v>
      </c>
    </row>
    <row r="780" spans="1:8" s="26" customFormat="1" ht="17.100000000000001" customHeight="1" x14ac:dyDescent="0.25">
      <c r="A780" s="434">
        <v>750</v>
      </c>
      <c r="B780" s="10">
        <v>31</v>
      </c>
      <c r="C780" s="424" t="s">
        <v>5063</v>
      </c>
      <c r="D780" s="424" t="s">
        <v>79</v>
      </c>
      <c r="E780" s="424" t="s">
        <v>109</v>
      </c>
      <c r="F780" s="27">
        <v>78</v>
      </c>
      <c r="G780" s="402" t="str">
        <f t="shared" ref="G780:G830" si="13">IF(F780&gt;=90,"Xuất sắc",IF(F780&gt;=80,"Tốt",IF(F780&gt;=65,"Khá",IF(F780&gt;=50,"Trung bình",IF(F780&gt;=35,"Yếu","Kém")))))</f>
        <v>Khá</v>
      </c>
      <c r="H780" s="422"/>
    </row>
    <row r="781" spans="1:8" s="26" customFormat="1" ht="17.100000000000001" customHeight="1" x14ac:dyDescent="0.25">
      <c r="A781" s="434">
        <v>751</v>
      </c>
      <c r="B781" s="10">
        <v>32</v>
      </c>
      <c r="C781" s="424" t="s">
        <v>5064</v>
      </c>
      <c r="D781" s="424" t="s">
        <v>46</v>
      </c>
      <c r="E781" s="424" t="s">
        <v>266</v>
      </c>
      <c r="F781" s="27">
        <v>95</v>
      </c>
      <c r="G781" s="402" t="str">
        <f t="shared" si="13"/>
        <v>Xuất sắc</v>
      </c>
      <c r="H781" s="422"/>
    </row>
    <row r="782" spans="1:8" s="26" customFormat="1" ht="17.100000000000001" customHeight="1" x14ac:dyDescent="0.25">
      <c r="A782" s="434">
        <v>752</v>
      </c>
      <c r="B782" s="10">
        <v>33</v>
      </c>
      <c r="C782" s="424" t="s">
        <v>5065</v>
      </c>
      <c r="D782" s="424" t="s">
        <v>5066</v>
      </c>
      <c r="E782" s="424" t="s">
        <v>8</v>
      </c>
      <c r="F782" s="27">
        <v>85</v>
      </c>
      <c r="G782" s="402" t="str">
        <f t="shared" si="13"/>
        <v>Tốt</v>
      </c>
      <c r="H782" s="422"/>
    </row>
    <row r="783" spans="1:8" s="26" customFormat="1" ht="17.100000000000001" customHeight="1" x14ac:dyDescent="0.25">
      <c r="A783" s="434">
        <v>753</v>
      </c>
      <c r="B783" s="10">
        <v>34</v>
      </c>
      <c r="C783" s="424" t="s">
        <v>5067</v>
      </c>
      <c r="D783" s="424" t="s">
        <v>5068</v>
      </c>
      <c r="E783" s="424" t="s">
        <v>296</v>
      </c>
      <c r="F783" s="27">
        <v>69</v>
      </c>
      <c r="G783" s="402" t="str">
        <f t="shared" si="13"/>
        <v>Khá</v>
      </c>
      <c r="H783" s="422"/>
    </row>
    <row r="784" spans="1:8" s="26" customFormat="1" ht="17.100000000000001" customHeight="1" x14ac:dyDescent="0.25">
      <c r="A784" s="434">
        <v>754</v>
      </c>
      <c r="B784" s="10">
        <v>35</v>
      </c>
      <c r="C784" s="424" t="s">
        <v>5069</v>
      </c>
      <c r="D784" s="424" t="s">
        <v>5070</v>
      </c>
      <c r="E784" s="424" t="s">
        <v>5071</v>
      </c>
      <c r="F784" s="27">
        <v>75</v>
      </c>
      <c r="G784" s="402" t="str">
        <f t="shared" si="13"/>
        <v>Khá</v>
      </c>
      <c r="H784" s="422" t="s">
        <v>73</v>
      </c>
    </row>
    <row r="785" spans="1:8" s="26" customFormat="1" ht="17.100000000000001" customHeight="1" x14ac:dyDescent="0.25">
      <c r="A785" s="434">
        <v>755</v>
      </c>
      <c r="B785" s="10">
        <v>36</v>
      </c>
      <c r="C785" s="424" t="s">
        <v>5072</v>
      </c>
      <c r="D785" s="424" t="s">
        <v>2731</v>
      </c>
      <c r="E785" s="424" t="s">
        <v>25</v>
      </c>
      <c r="F785" s="27">
        <v>46</v>
      </c>
      <c r="G785" s="402" t="str">
        <f t="shared" si="13"/>
        <v>Yếu</v>
      </c>
      <c r="H785" s="422"/>
    </row>
    <row r="786" spans="1:8" s="26" customFormat="1" ht="17.100000000000001" customHeight="1" x14ac:dyDescent="0.25">
      <c r="A786" s="434">
        <v>756</v>
      </c>
      <c r="B786" s="10">
        <v>37</v>
      </c>
      <c r="C786" s="424" t="s">
        <v>5073</v>
      </c>
      <c r="D786" s="424" t="s">
        <v>1340</v>
      </c>
      <c r="E786" s="424" t="s">
        <v>299</v>
      </c>
      <c r="F786" s="27">
        <v>57</v>
      </c>
      <c r="G786" s="402" t="str">
        <f t="shared" si="13"/>
        <v>Trung bình</v>
      </c>
      <c r="H786" s="422"/>
    </row>
    <row r="787" spans="1:8" s="26" customFormat="1" ht="17.100000000000001" customHeight="1" x14ac:dyDescent="0.25">
      <c r="A787" s="434">
        <v>757</v>
      </c>
      <c r="B787" s="10">
        <v>38</v>
      </c>
      <c r="C787" s="424" t="s">
        <v>5074</v>
      </c>
      <c r="D787" s="424" t="s">
        <v>93</v>
      </c>
      <c r="E787" s="424" t="s">
        <v>299</v>
      </c>
      <c r="F787" s="27">
        <v>68</v>
      </c>
      <c r="G787" s="402" t="str">
        <f t="shared" si="13"/>
        <v>Khá</v>
      </c>
      <c r="H787" s="422"/>
    </row>
    <row r="788" spans="1:8" s="26" customFormat="1" ht="17.100000000000001" customHeight="1" x14ac:dyDescent="0.25">
      <c r="A788" s="434">
        <v>758</v>
      </c>
      <c r="B788" s="10">
        <v>39</v>
      </c>
      <c r="C788" s="424" t="s">
        <v>5075</v>
      </c>
      <c r="D788" s="424" t="s">
        <v>5076</v>
      </c>
      <c r="E788" s="424" t="s">
        <v>130</v>
      </c>
      <c r="F788" s="27">
        <v>70</v>
      </c>
      <c r="G788" s="402" t="str">
        <f t="shared" si="13"/>
        <v>Khá</v>
      </c>
      <c r="H788" s="422"/>
    </row>
    <row r="789" spans="1:8" s="26" customFormat="1" ht="17.100000000000001" customHeight="1" x14ac:dyDescent="0.25">
      <c r="A789" s="434">
        <v>759</v>
      </c>
      <c r="B789" s="10">
        <v>40</v>
      </c>
      <c r="C789" s="424" t="s">
        <v>5077</v>
      </c>
      <c r="D789" s="424" t="s">
        <v>894</v>
      </c>
      <c r="E789" s="424" t="s">
        <v>22</v>
      </c>
      <c r="F789" s="27">
        <v>70</v>
      </c>
      <c r="G789" s="402" t="str">
        <f t="shared" si="13"/>
        <v>Khá</v>
      </c>
      <c r="H789" s="422"/>
    </row>
    <row r="790" spans="1:8" s="26" customFormat="1" ht="17.100000000000001" customHeight="1" x14ac:dyDescent="0.25">
      <c r="A790" s="434">
        <v>760</v>
      </c>
      <c r="B790" s="10">
        <v>41</v>
      </c>
      <c r="C790" s="424" t="s">
        <v>5078</v>
      </c>
      <c r="D790" s="424" t="s">
        <v>44</v>
      </c>
      <c r="E790" s="424" t="s">
        <v>201</v>
      </c>
      <c r="F790" s="27">
        <v>64</v>
      </c>
      <c r="G790" s="402" t="str">
        <f t="shared" si="13"/>
        <v>Trung bình</v>
      </c>
      <c r="H790" s="422" t="s">
        <v>5575</v>
      </c>
    </row>
    <row r="791" spans="1:8" s="26" customFormat="1" ht="17.100000000000001" customHeight="1" x14ac:dyDescent="0.25">
      <c r="A791" s="434">
        <v>761</v>
      </c>
      <c r="B791" s="10">
        <v>42</v>
      </c>
      <c r="C791" s="424" t="s">
        <v>5079</v>
      </c>
      <c r="D791" s="424" t="s">
        <v>5042</v>
      </c>
      <c r="E791" s="424" t="s">
        <v>170</v>
      </c>
      <c r="F791" s="27">
        <v>83</v>
      </c>
      <c r="G791" s="402" t="str">
        <f t="shared" si="13"/>
        <v>Tốt</v>
      </c>
      <c r="H791" s="422"/>
    </row>
    <row r="792" spans="1:8" s="26" customFormat="1" ht="17.100000000000001" customHeight="1" x14ac:dyDescent="0.25">
      <c r="A792" s="434">
        <v>762</v>
      </c>
      <c r="B792" s="10">
        <v>43</v>
      </c>
      <c r="C792" s="424" t="s">
        <v>5080</v>
      </c>
      <c r="D792" s="424" t="s">
        <v>19</v>
      </c>
      <c r="E792" s="424" t="s">
        <v>182</v>
      </c>
      <c r="F792" s="27">
        <v>55</v>
      </c>
      <c r="G792" s="402" t="str">
        <f t="shared" si="13"/>
        <v>Trung bình</v>
      </c>
      <c r="H792" s="422" t="s">
        <v>73</v>
      </c>
    </row>
    <row r="793" spans="1:8" s="26" customFormat="1" ht="17.100000000000001" customHeight="1" x14ac:dyDescent="0.25">
      <c r="A793" s="434">
        <v>763</v>
      </c>
      <c r="B793" s="10">
        <v>44</v>
      </c>
      <c r="C793" s="424" t="s">
        <v>5081</v>
      </c>
      <c r="D793" s="424" t="s">
        <v>1772</v>
      </c>
      <c r="E793" s="424" t="s">
        <v>26</v>
      </c>
      <c r="F793" s="27">
        <v>76</v>
      </c>
      <c r="G793" s="402" t="str">
        <f t="shared" si="13"/>
        <v>Khá</v>
      </c>
      <c r="H793" s="422"/>
    </row>
    <row r="794" spans="1:8" s="26" customFormat="1" ht="17.100000000000001" customHeight="1" x14ac:dyDescent="0.25">
      <c r="A794" s="434">
        <v>764</v>
      </c>
      <c r="B794" s="10">
        <v>45</v>
      </c>
      <c r="C794" s="424" t="s">
        <v>5082</v>
      </c>
      <c r="D794" s="424" t="s">
        <v>426</v>
      </c>
      <c r="E794" s="424" t="s">
        <v>26</v>
      </c>
      <c r="F794" s="27">
        <v>65</v>
      </c>
      <c r="G794" s="402" t="str">
        <f t="shared" si="13"/>
        <v>Khá</v>
      </c>
      <c r="H794" s="422"/>
    </row>
    <row r="795" spans="1:8" s="26" customFormat="1" ht="17.100000000000001" customHeight="1" x14ac:dyDescent="0.25">
      <c r="A795" s="434">
        <v>765</v>
      </c>
      <c r="B795" s="10">
        <v>46</v>
      </c>
      <c r="C795" s="424" t="s">
        <v>5083</v>
      </c>
      <c r="D795" s="424" t="s">
        <v>3062</v>
      </c>
      <c r="E795" s="424" t="s">
        <v>9</v>
      </c>
      <c r="F795" s="27">
        <v>66</v>
      </c>
      <c r="G795" s="402" t="str">
        <f t="shared" si="13"/>
        <v>Khá</v>
      </c>
      <c r="H795" s="422"/>
    </row>
    <row r="796" spans="1:8" s="26" customFormat="1" ht="17.100000000000001" customHeight="1" x14ac:dyDescent="0.25">
      <c r="A796" s="434">
        <v>766</v>
      </c>
      <c r="B796" s="10">
        <v>47</v>
      </c>
      <c r="C796" s="424" t="s">
        <v>5084</v>
      </c>
      <c r="D796" s="424" t="s">
        <v>685</v>
      </c>
      <c r="E796" s="424" t="s">
        <v>88</v>
      </c>
      <c r="F796" s="27">
        <v>45</v>
      </c>
      <c r="G796" s="402" t="str">
        <f t="shared" si="13"/>
        <v>Yếu</v>
      </c>
      <c r="H796" s="422"/>
    </row>
    <row r="797" spans="1:8" s="26" customFormat="1" ht="17.100000000000001" customHeight="1" x14ac:dyDescent="0.25">
      <c r="A797" s="434">
        <v>767</v>
      </c>
      <c r="B797" s="10">
        <v>48</v>
      </c>
      <c r="C797" s="424" t="s">
        <v>5085</v>
      </c>
      <c r="D797" s="424" t="s">
        <v>5086</v>
      </c>
      <c r="E797" s="424" t="s">
        <v>1991</v>
      </c>
      <c r="F797" s="27">
        <v>80</v>
      </c>
      <c r="G797" s="402" t="str">
        <f t="shared" si="13"/>
        <v>Tốt</v>
      </c>
      <c r="H797" s="422"/>
    </row>
    <row r="798" spans="1:8" s="26" customFormat="1" ht="17.100000000000001" customHeight="1" x14ac:dyDescent="0.25">
      <c r="A798" s="434">
        <v>768</v>
      </c>
      <c r="B798" s="10">
        <v>49</v>
      </c>
      <c r="C798" s="424" t="s">
        <v>5087</v>
      </c>
      <c r="D798" s="424" t="s">
        <v>336</v>
      </c>
      <c r="E798" s="424" t="s">
        <v>1991</v>
      </c>
      <c r="F798" s="27">
        <v>80</v>
      </c>
      <c r="G798" s="402" t="str">
        <f t="shared" si="13"/>
        <v>Tốt</v>
      </c>
      <c r="H798" s="422"/>
    </row>
    <row r="799" spans="1:8" s="26" customFormat="1" ht="17.100000000000001" customHeight="1" x14ac:dyDescent="0.25">
      <c r="A799" s="434">
        <v>769</v>
      </c>
      <c r="B799" s="10">
        <v>50</v>
      </c>
      <c r="C799" s="424" t="s">
        <v>5088</v>
      </c>
      <c r="D799" s="424" t="s">
        <v>310</v>
      </c>
      <c r="E799" s="424" t="s">
        <v>133</v>
      </c>
      <c r="F799" s="27">
        <v>95</v>
      </c>
      <c r="G799" s="402" t="str">
        <f t="shared" si="13"/>
        <v>Xuất sắc</v>
      </c>
      <c r="H799" s="422"/>
    </row>
    <row r="800" spans="1:8" s="26" customFormat="1" ht="17.100000000000001" customHeight="1" x14ac:dyDescent="0.25">
      <c r="A800" s="434">
        <v>770</v>
      </c>
      <c r="B800" s="10">
        <v>51</v>
      </c>
      <c r="C800" s="424" t="s">
        <v>5089</v>
      </c>
      <c r="D800" s="424" t="s">
        <v>990</v>
      </c>
      <c r="E800" s="424" t="s">
        <v>133</v>
      </c>
      <c r="F800" s="27">
        <v>73</v>
      </c>
      <c r="G800" s="402" t="str">
        <f t="shared" si="13"/>
        <v>Khá</v>
      </c>
      <c r="H800" s="422"/>
    </row>
    <row r="801" spans="1:8" s="26" customFormat="1" ht="17.100000000000001" customHeight="1" x14ac:dyDescent="0.25">
      <c r="A801" s="434">
        <v>771</v>
      </c>
      <c r="B801" s="10">
        <v>52</v>
      </c>
      <c r="C801" s="424" t="s">
        <v>5090</v>
      </c>
      <c r="D801" s="424" t="s">
        <v>5091</v>
      </c>
      <c r="E801" s="424" t="s">
        <v>483</v>
      </c>
      <c r="F801" s="27">
        <v>55</v>
      </c>
      <c r="G801" s="402" t="str">
        <f t="shared" si="13"/>
        <v>Trung bình</v>
      </c>
      <c r="H801" s="422" t="s">
        <v>73</v>
      </c>
    </row>
    <row r="802" spans="1:8" s="26" customFormat="1" ht="17.100000000000001" customHeight="1" x14ac:dyDescent="0.25">
      <c r="A802" s="434">
        <v>772</v>
      </c>
      <c r="B802" s="10">
        <v>53</v>
      </c>
      <c r="C802" s="424" t="s">
        <v>5092</v>
      </c>
      <c r="D802" s="424" t="s">
        <v>3251</v>
      </c>
      <c r="E802" s="424" t="s">
        <v>63</v>
      </c>
      <c r="F802" s="27">
        <v>61</v>
      </c>
      <c r="G802" s="402" t="str">
        <f t="shared" si="13"/>
        <v>Trung bình</v>
      </c>
      <c r="H802" s="422"/>
    </row>
    <row r="803" spans="1:8" s="26" customFormat="1" ht="17.100000000000001" customHeight="1" x14ac:dyDescent="0.25">
      <c r="A803" s="434">
        <v>773</v>
      </c>
      <c r="B803" s="10">
        <v>54</v>
      </c>
      <c r="C803" s="424" t="s">
        <v>5093</v>
      </c>
      <c r="D803" s="424" t="s">
        <v>800</v>
      </c>
      <c r="E803" s="424" t="s">
        <v>63</v>
      </c>
      <c r="F803" s="27">
        <v>65</v>
      </c>
      <c r="G803" s="402" t="str">
        <f t="shared" si="13"/>
        <v>Khá</v>
      </c>
      <c r="H803" s="422"/>
    </row>
    <row r="804" spans="1:8" s="26" customFormat="1" ht="17.100000000000001" customHeight="1" x14ac:dyDescent="0.25">
      <c r="A804" s="434">
        <v>774</v>
      </c>
      <c r="B804" s="10">
        <v>55</v>
      </c>
      <c r="C804" s="436" t="s">
        <v>5576</v>
      </c>
      <c r="D804" s="436" t="s">
        <v>36</v>
      </c>
      <c r="E804" s="436" t="s">
        <v>63</v>
      </c>
      <c r="F804" s="27">
        <v>65</v>
      </c>
      <c r="G804" s="402" t="str">
        <f t="shared" si="13"/>
        <v>Khá</v>
      </c>
      <c r="H804" s="422"/>
    </row>
    <row r="805" spans="1:8" s="26" customFormat="1" ht="17.100000000000001" customHeight="1" x14ac:dyDescent="0.25">
      <c r="A805" s="434">
        <v>775</v>
      </c>
      <c r="B805" s="10">
        <v>56</v>
      </c>
      <c r="C805" s="424" t="s">
        <v>5094</v>
      </c>
      <c r="D805" s="424" t="s">
        <v>5095</v>
      </c>
      <c r="E805" s="424" t="s">
        <v>90</v>
      </c>
      <c r="F805" s="27">
        <v>79</v>
      </c>
      <c r="G805" s="402" t="str">
        <f t="shared" si="13"/>
        <v>Khá</v>
      </c>
      <c r="H805" s="422"/>
    </row>
    <row r="806" spans="1:8" s="26" customFormat="1" ht="17.100000000000001" customHeight="1" x14ac:dyDescent="0.25">
      <c r="A806" s="434">
        <v>776</v>
      </c>
      <c r="B806" s="10">
        <v>57</v>
      </c>
      <c r="C806" s="424" t="s">
        <v>5096</v>
      </c>
      <c r="D806" s="424" t="s">
        <v>183</v>
      </c>
      <c r="E806" s="424" t="s">
        <v>17</v>
      </c>
      <c r="F806" s="27">
        <v>62</v>
      </c>
      <c r="G806" s="402" t="str">
        <f t="shared" si="13"/>
        <v>Trung bình</v>
      </c>
      <c r="H806" s="422"/>
    </row>
    <row r="807" spans="1:8" s="26" customFormat="1" ht="17.100000000000001" customHeight="1" x14ac:dyDescent="0.25">
      <c r="A807" s="434">
        <v>777</v>
      </c>
      <c r="B807" s="10">
        <v>58</v>
      </c>
      <c r="C807" s="424" t="s">
        <v>5097</v>
      </c>
      <c r="D807" s="424" t="s">
        <v>5098</v>
      </c>
      <c r="E807" s="424" t="s">
        <v>17</v>
      </c>
      <c r="F807" s="27">
        <v>82</v>
      </c>
      <c r="G807" s="402" t="str">
        <f t="shared" si="13"/>
        <v>Tốt</v>
      </c>
      <c r="H807" s="422"/>
    </row>
    <row r="808" spans="1:8" s="26" customFormat="1" ht="17.100000000000001" customHeight="1" x14ac:dyDescent="0.25">
      <c r="A808" s="434">
        <v>778</v>
      </c>
      <c r="B808" s="10">
        <v>59</v>
      </c>
      <c r="C808" s="424" t="s">
        <v>5099</v>
      </c>
      <c r="D808" s="424" t="s">
        <v>1494</v>
      </c>
      <c r="E808" s="424" t="s">
        <v>64</v>
      </c>
      <c r="F808" s="27">
        <v>100</v>
      </c>
      <c r="G808" s="402" t="str">
        <f t="shared" si="13"/>
        <v>Xuất sắc</v>
      </c>
      <c r="H808" s="422"/>
    </row>
    <row r="809" spans="1:8" s="26" customFormat="1" ht="17.100000000000001" customHeight="1" x14ac:dyDescent="0.25">
      <c r="A809" s="434">
        <v>779</v>
      </c>
      <c r="B809" s="10">
        <v>60</v>
      </c>
      <c r="C809" s="424" t="s">
        <v>5100</v>
      </c>
      <c r="D809" s="424" t="s">
        <v>183</v>
      </c>
      <c r="E809" s="424" t="s">
        <v>64</v>
      </c>
      <c r="F809" s="27">
        <v>75</v>
      </c>
      <c r="G809" s="402" t="str">
        <f t="shared" si="13"/>
        <v>Khá</v>
      </c>
      <c r="H809" s="422"/>
    </row>
    <row r="810" spans="1:8" s="26" customFormat="1" ht="17.100000000000001" customHeight="1" x14ac:dyDescent="0.25">
      <c r="A810" s="434">
        <v>780</v>
      </c>
      <c r="B810" s="10">
        <v>61</v>
      </c>
      <c r="C810" s="424" t="s">
        <v>5101</v>
      </c>
      <c r="D810" s="424" t="s">
        <v>92</v>
      </c>
      <c r="E810" s="424" t="s">
        <v>192</v>
      </c>
      <c r="F810" s="27">
        <v>80</v>
      </c>
      <c r="G810" s="402" t="str">
        <f t="shared" si="13"/>
        <v>Tốt</v>
      </c>
      <c r="H810" s="422"/>
    </row>
    <row r="811" spans="1:8" s="26" customFormat="1" ht="17.100000000000001" customHeight="1" x14ac:dyDescent="0.25">
      <c r="A811" s="434">
        <v>781</v>
      </c>
      <c r="B811" s="10">
        <v>62</v>
      </c>
      <c r="C811" s="424" t="s">
        <v>5102</v>
      </c>
      <c r="D811" s="424" t="s">
        <v>5103</v>
      </c>
      <c r="E811" s="424" t="s">
        <v>285</v>
      </c>
      <c r="F811" s="27">
        <v>0</v>
      </c>
      <c r="G811" s="402" t="str">
        <f t="shared" si="13"/>
        <v>Kém</v>
      </c>
      <c r="H811" s="422" t="s">
        <v>73</v>
      </c>
    </row>
    <row r="812" spans="1:8" s="26" customFormat="1" ht="17.100000000000001" customHeight="1" x14ac:dyDescent="0.25">
      <c r="A812" s="434">
        <v>782</v>
      </c>
      <c r="B812" s="10">
        <v>63</v>
      </c>
      <c r="C812" s="424" t="s">
        <v>5104</v>
      </c>
      <c r="D812" s="424" t="s">
        <v>50</v>
      </c>
      <c r="E812" s="424" t="s">
        <v>184</v>
      </c>
      <c r="F812" s="27">
        <v>83</v>
      </c>
      <c r="G812" s="402" t="str">
        <f t="shared" si="13"/>
        <v>Tốt</v>
      </c>
      <c r="H812" s="422"/>
    </row>
    <row r="813" spans="1:8" s="26" customFormat="1" ht="17.100000000000001" customHeight="1" x14ac:dyDescent="0.25">
      <c r="A813" s="434">
        <v>783</v>
      </c>
      <c r="B813" s="10">
        <v>64</v>
      </c>
      <c r="C813" s="424" t="s">
        <v>5105</v>
      </c>
      <c r="D813" s="424" t="s">
        <v>131</v>
      </c>
      <c r="E813" s="424" t="s">
        <v>23</v>
      </c>
      <c r="F813" s="27">
        <v>62</v>
      </c>
      <c r="G813" s="402" t="str">
        <f t="shared" si="13"/>
        <v>Trung bình</v>
      </c>
      <c r="H813" s="422"/>
    </row>
    <row r="814" spans="1:8" s="26" customFormat="1" ht="17.100000000000001" customHeight="1" x14ac:dyDescent="0.25">
      <c r="A814" s="434">
        <v>784</v>
      </c>
      <c r="B814" s="10">
        <v>65</v>
      </c>
      <c r="C814" s="424" t="s">
        <v>5106</v>
      </c>
      <c r="D814" s="424" t="s">
        <v>18</v>
      </c>
      <c r="E814" s="424" t="s">
        <v>23</v>
      </c>
      <c r="F814" s="27">
        <v>82</v>
      </c>
      <c r="G814" s="402" t="str">
        <f t="shared" si="13"/>
        <v>Tốt</v>
      </c>
      <c r="H814" s="422"/>
    </row>
    <row r="815" spans="1:8" s="26" customFormat="1" ht="17.100000000000001" customHeight="1" x14ac:dyDescent="0.25">
      <c r="A815" s="434">
        <v>785</v>
      </c>
      <c r="B815" s="10">
        <v>66</v>
      </c>
      <c r="C815" s="424" t="s">
        <v>5107</v>
      </c>
      <c r="D815" s="424" t="s">
        <v>60</v>
      </c>
      <c r="E815" s="424" t="s">
        <v>66</v>
      </c>
      <c r="F815" s="27">
        <v>90</v>
      </c>
      <c r="G815" s="402" t="str">
        <f t="shared" si="13"/>
        <v>Xuất sắc</v>
      </c>
      <c r="H815" s="422"/>
    </row>
    <row r="816" spans="1:8" s="26" customFormat="1" ht="17.100000000000001" customHeight="1" x14ac:dyDescent="0.25">
      <c r="A816" s="434">
        <v>786</v>
      </c>
      <c r="B816" s="10">
        <v>67</v>
      </c>
      <c r="C816" s="424" t="s">
        <v>5108</v>
      </c>
      <c r="D816" s="424" t="s">
        <v>188</v>
      </c>
      <c r="E816" s="424" t="s">
        <v>448</v>
      </c>
      <c r="F816" s="27">
        <v>30</v>
      </c>
      <c r="G816" s="402" t="str">
        <f t="shared" si="13"/>
        <v>Kém</v>
      </c>
      <c r="H816" s="422" t="s">
        <v>73</v>
      </c>
    </row>
    <row r="817" spans="1:8" s="26" customFormat="1" ht="17.100000000000001" customHeight="1" x14ac:dyDescent="0.25">
      <c r="A817" s="434">
        <v>787</v>
      </c>
      <c r="B817" s="10">
        <v>68</v>
      </c>
      <c r="C817" s="424" t="s">
        <v>5109</v>
      </c>
      <c r="D817" s="424" t="s">
        <v>5110</v>
      </c>
      <c r="E817" s="424" t="s">
        <v>545</v>
      </c>
      <c r="F817" s="27">
        <v>81</v>
      </c>
      <c r="G817" s="402" t="str">
        <f t="shared" si="13"/>
        <v>Tốt</v>
      </c>
      <c r="H817" s="422"/>
    </row>
    <row r="818" spans="1:8" s="26" customFormat="1" ht="17.100000000000001" customHeight="1" x14ac:dyDescent="0.25">
      <c r="A818" s="434">
        <v>788</v>
      </c>
      <c r="B818" s="10">
        <v>69</v>
      </c>
      <c r="C818" s="424" t="s">
        <v>5111</v>
      </c>
      <c r="D818" s="424" t="s">
        <v>5112</v>
      </c>
      <c r="E818" s="424" t="s">
        <v>2869</v>
      </c>
      <c r="F818" s="27">
        <v>30</v>
      </c>
      <c r="G818" s="402" t="str">
        <f t="shared" si="13"/>
        <v>Kém</v>
      </c>
      <c r="H818" s="422" t="s">
        <v>73</v>
      </c>
    </row>
    <row r="819" spans="1:8" s="26" customFormat="1" ht="17.100000000000001" customHeight="1" x14ac:dyDescent="0.25">
      <c r="A819" s="434">
        <v>789</v>
      </c>
      <c r="B819" s="10">
        <v>70</v>
      </c>
      <c r="C819" s="424" t="s">
        <v>5113</v>
      </c>
      <c r="D819" s="424" t="s">
        <v>253</v>
      </c>
      <c r="E819" s="424" t="s">
        <v>67</v>
      </c>
      <c r="F819" s="27">
        <v>73</v>
      </c>
      <c r="G819" s="402" t="str">
        <f t="shared" si="13"/>
        <v>Khá</v>
      </c>
      <c r="H819" s="422"/>
    </row>
    <row r="820" spans="1:8" s="26" customFormat="1" ht="17.100000000000001" customHeight="1" x14ac:dyDescent="0.25">
      <c r="A820" s="434">
        <v>790</v>
      </c>
      <c r="B820" s="10">
        <v>71</v>
      </c>
      <c r="C820" s="424" t="s">
        <v>5114</v>
      </c>
      <c r="D820" s="424" t="s">
        <v>5115</v>
      </c>
      <c r="E820" s="424" t="s">
        <v>12</v>
      </c>
      <c r="F820" s="27">
        <v>99</v>
      </c>
      <c r="G820" s="402" t="str">
        <f t="shared" si="13"/>
        <v>Xuất sắc</v>
      </c>
      <c r="H820" s="422"/>
    </row>
    <row r="821" spans="1:8" s="26" customFormat="1" ht="17.100000000000001" customHeight="1" x14ac:dyDescent="0.25">
      <c r="A821" s="434">
        <v>791</v>
      </c>
      <c r="B821" s="10">
        <v>72</v>
      </c>
      <c r="C821" s="424" t="s">
        <v>5116</v>
      </c>
      <c r="D821" s="424" t="s">
        <v>5117</v>
      </c>
      <c r="E821" s="424" t="s">
        <v>12</v>
      </c>
      <c r="F821" s="27">
        <v>79</v>
      </c>
      <c r="G821" s="402" t="str">
        <f t="shared" si="13"/>
        <v>Khá</v>
      </c>
      <c r="H821" s="422"/>
    </row>
    <row r="822" spans="1:8" s="26" customFormat="1" ht="17.100000000000001" customHeight="1" x14ac:dyDescent="0.25">
      <c r="A822" s="434">
        <v>792</v>
      </c>
      <c r="B822" s="10">
        <v>73</v>
      </c>
      <c r="C822" s="424" t="s">
        <v>5118</v>
      </c>
      <c r="D822" s="424" t="s">
        <v>76</v>
      </c>
      <c r="E822" s="424" t="s">
        <v>12</v>
      </c>
      <c r="F822" s="27">
        <v>78</v>
      </c>
      <c r="G822" s="402" t="str">
        <f t="shared" si="13"/>
        <v>Khá</v>
      </c>
      <c r="H822" s="422"/>
    </row>
    <row r="823" spans="1:8" s="26" customFormat="1" ht="17.100000000000001" customHeight="1" x14ac:dyDescent="0.25">
      <c r="A823" s="434">
        <v>793</v>
      </c>
      <c r="B823" s="10">
        <v>74</v>
      </c>
      <c r="C823" s="424" t="s">
        <v>5119</v>
      </c>
      <c r="D823" s="424" t="s">
        <v>95</v>
      </c>
      <c r="E823" s="424" t="s">
        <v>12</v>
      </c>
      <c r="F823" s="27">
        <v>83</v>
      </c>
      <c r="G823" s="402" t="str">
        <f t="shared" si="13"/>
        <v>Tốt</v>
      </c>
      <c r="H823" s="422"/>
    </row>
    <row r="824" spans="1:8" s="26" customFormat="1" ht="17.100000000000001" customHeight="1" x14ac:dyDescent="0.25">
      <c r="A824" s="434">
        <v>794</v>
      </c>
      <c r="B824" s="10">
        <v>75</v>
      </c>
      <c r="C824" s="424" t="s">
        <v>5120</v>
      </c>
      <c r="D824" s="424" t="s">
        <v>493</v>
      </c>
      <c r="E824" s="424" t="s">
        <v>12</v>
      </c>
      <c r="F824" s="27">
        <v>64</v>
      </c>
      <c r="G824" s="402" t="str">
        <f t="shared" si="13"/>
        <v>Trung bình</v>
      </c>
      <c r="H824" s="422" t="s">
        <v>123</v>
      </c>
    </row>
    <row r="825" spans="1:8" s="26" customFormat="1" ht="17.100000000000001" customHeight="1" x14ac:dyDescent="0.25">
      <c r="A825" s="434">
        <v>795</v>
      </c>
      <c r="B825" s="10">
        <v>76</v>
      </c>
      <c r="C825" s="424" t="s">
        <v>5121</v>
      </c>
      <c r="D825" s="424" t="s">
        <v>82</v>
      </c>
      <c r="E825" s="424" t="s">
        <v>5122</v>
      </c>
      <c r="F825" s="27">
        <v>65</v>
      </c>
      <c r="G825" s="402" t="str">
        <f t="shared" si="13"/>
        <v>Khá</v>
      </c>
      <c r="H825" s="422"/>
    </row>
    <row r="826" spans="1:8" s="26" customFormat="1" ht="17.100000000000001" customHeight="1" x14ac:dyDescent="0.25">
      <c r="A826" s="434">
        <v>796</v>
      </c>
      <c r="B826" s="10">
        <v>77</v>
      </c>
      <c r="C826" s="424" t="s">
        <v>5123</v>
      </c>
      <c r="D826" s="424" t="s">
        <v>3240</v>
      </c>
      <c r="E826" s="424" t="s">
        <v>159</v>
      </c>
      <c r="F826" s="27">
        <v>74</v>
      </c>
      <c r="G826" s="402" t="str">
        <f t="shared" si="13"/>
        <v>Khá</v>
      </c>
      <c r="H826" s="422"/>
    </row>
    <row r="827" spans="1:8" s="26" customFormat="1" ht="17.100000000000001" customHeight="1" x14ac:dyDescent="0.25">
      <c r="A827" s="434">
        <v>797</v>
      </c>
      <c r="B827" s="10">
        <v>78</v>
      </c>
      <c r="C827" s="424" t="s">
        <v>5124</v>
      </c>
      <c r="D827" s="424" t="s">
        <v>79</v>
      </c>
      <c r="E827" s="424" t="s">
        <v>1838</v>
      </c>
      <c r="F827" s="27">
        <v>85</v>
      </c>
      <c r="G827" s="402" t="str">
        <f t="shared" si="13"/>
        <v>Tốt</v>
      </c>
      <c r="H827" s="422"/>
    </row>
    <row r="828" spans="1:8" s="26" customFormat="1" ht="17.100000000000001" customHeight="1" x14ac:dyDescent="0.25">
      <c r="A828" s="434">
        <v>798</v>
      </c>
      <c r="B828" s="10">
        <v>79</v>
      </c>
      <c r="C828" s="424" t="s">
        <v>5125</v>
      </c>
      <c r="D828" s="424" t="s">
        <v>3225</v>
      </c>
      <c r="E828" s="424" t="s">
        <v>206</v>
      </c>
      <c r="F828" s="27">
        <v>74</v>
      </c>
      <c r="G828" s="402" t="str">
        <f t="shared" si="13"/>
        <v>Khá</v>
      </c>
      <c r="H828" s="422"/>
    </row>
    <row r="829" spans="1:8" s="26" customFormat="1" ht="17.100000000000001" customHeight="1" x14ac:dyDescent="0.25">
      <c r="A829" s="434">
        <v>799</v>
      </c>
      <c r="B829" s="10">
        <v>80</v>
      </c>
      <c r="C829" s="424" t="s">
        <v>5126</v>
      </c>
      <c r="D829" s="424" t="s">
        <v>5127</v>
      </c>
      <c r="E829" s="424" t="s">
        <v>193</v>
      </c>
      <c r="F829" s="27">
        <v>100</v>
      </c>
      <c r="G829" s="450" t="str">
        <f t="shared" si="13"/>
        <v>Xuất sắc</v>
      </c>
      <c r="H829" s="422"/>
    </row>
    <row r="830" spans="1:8" s="26" customFormat="1" ht="17.100000000000001" customHeight="1" x14ac:dyDescent="0.25">
      <c r="A830" s="434">
        <v>800</v>
      </c>
      <c r="B830" s="10">
        <v>81</v>
      </c>
      <c r="C830" s="424" t="s">
        <v>5128</v>
      </c>
      <c r="D830" s="424" t="s">
        <v>168</v>
      </c>
      <c r="E830" s="424" t="s">
        <v>70</v>
      </c>
      <c r="F830" s="27">
        <v>73</v>
      </c>
      <c r="G830" s="451" t="str">
        <f t="shared" si="13"/>
        <v>Khá</v>
      </c>
      <c r="H830" s="422"/>
    </row>
    <row r="831" spans="1:8" s="8" customFormat="1" x14ac:dyDescent="0.25">
      <c r="B831" s="75"/>
      <c r="C831" s="75"/>
      <c r="E831" s="116"/>
      <c r="F831" s="75"/>
      <c r="H831" s="56"/>
    </row>
    <row r="832" spans="1:8" s="8" customFormat="1" x14ac:dyDescent="0.25">
      <c r="B832" s="75"/>
      <c r="C832" s="40" t="s">
        <v>2220</v>
      </c>
      <c r="D832" s="52" t="s">
        <v>2221</v>
      </c>
      <c r="E832" s="116"/>
      <c r="F832" s="75"/>
      <c r="H832" s="56"/>
    </row>
    <row r="833" spans="2:8" s="8" customFormat="1" x14ac:dyDescent="0.25">
      <c r="B833" s="75"/>
      <c r="C833" s="53" t="s">
        <v>77</v>
      </c>
      <c r="D833" s="5">
        <f>COUNTIF(G12:G830,"Xuất sắc")</f>
        <v>237</v>
      </c>
      <c r="E833" s="448"/>
      <c r="F833" s="75"/>
      <c r="H833" s="56"/>
    </row>
    <row r="834" spans="2:8" s="8" customFormat="1" x14ac:dyDescent="0.25">
      <c r="B834" s="75"/>
      <c r="C834" s="41" t="s">
        <v>31</v>
      </c>
      <c r="D834" s="5">
        <f>COUNTIF(G13:G831,"Tốt")</f>
        <v>223</v>
      </c>
      <c r="E834" s="448"/>
      <c r="F834" s="75"/>
      <c r="H834" s="56"/>
    </row>
    <row r="835" spans="2:8" s="8" customFormat="1" x14ac:dyDescent="0.25">
      <c r="B835" s="75"/>
      <c r="C835" s="41" t="s">
        <v>72</v>
      </c>
      <c r="D835" s="5">
        <f>COUNTIF(G13:G832,"khá")</f>
        <v>182</v>
      </c>
      <c r="E835" s="448"/>
      <c r="F835" s="75"/>
      <c r="H835" s="56"/>
    </row>
    <row r="836" spans="2:8" s="8" customFormat="1" x14ac:dyDescent="0.25">
      <c r="B836" s="75"/>
      <c r="C836" s="53" t="s">
        <v>105</v>
      </c>
      <c r="D836" s="5">
        <f>COUNTIF(G15:G833,"Trung bình")</f>
        <v>67</v>
      </c>
      <c r="E836" s="448"/>
      <c r="F836" s="75"/>
      <c r="G836" s="75"/>
      <c r="H836" s="56"/>
    </row>
    <row r="837" spans="2:8" s="8" customFormat="1" x14ac:dyDescent="0.25">
      <c r="B837" s="75"/>
      <c r="C837" s="41" t="s">
        <v>101</v>
      </c>
      <c r="D837" s="5">
        <f>COUNTIF(G16:G834,"yếu")</f>
        <v>21</v>
      </c>
      <c r="E837" s="448"/>
      <c r="F837" s="75"/>
      <c r="H837" s="56"/>
    </row>
    <row r="838" spans="2:8" s="8" customFormat="1" x14ac:dyDescent="0.25">
      <c r="B838" s="75"/>
      <c r="C838" s="41" t="s">
        <v>395</v>
      </c>
      <c r="D838" s="5">
        <f>COUNTIF(G17:G835,"kém")</f>
        <v>70</v>
      </c>
      <c r="E838" s="448"/>
      <c r="F838" s="75"/>
      <c r="H838" s="56"/>
    </row>
    <row r="839" spans="2:8" s="8" customFormat="1" x14ac:dyDescent="0.25">
      <c r="B839" s="75"/>
      <c r="C839" s="41" t="s">
        <v>398</v>
      </c>
      <c r="D839" s="5">
        <v>0</v>
      </c>
      <c r="E839" s="448"/>
      <c r="F839" s="75"/>
      <c r="H839" s="56"/>
    </row>
    <row r="840" spans="2:8" s="8" customFormat="1" x14ac:dyDescent="0.25">
      <c r="B840" s="75"/>
      <c r="C840" s="41" t="s">
        <v>583</v>
      </c>
      <c r="D840" s="5">
        <v>0</v>
      </c>
      <c r="E840" s="448"/>
      <c r="F840" s="75"/>
      <c r="H840" s="56"/>
    </row>
    <row r="841" spans="2:8" s="8" customFormat="1" x14ac:dyDescent="0.25">
      <c r="B841" s="75"/>
      <c r="C841" s="42" t="s">
        <v>2222</v>
      </c>
      <c r="D841" s="43">
        <f>SUM(D833:D840)</f>
        <v>800</v>
      </c>
      <c r="E841" s="116"/>
      <c r="F841" s="75"/>
      <c r="H841" s="56"/>
    </row>
  </sheetData>
  <mergeCells count="8">
    <mergeCell ref="A10:H10"/>
    <mergeCell ref="A1:C1"/>
    <mergeCell ref="A2:C2"/>
    <mergeCell ref="D2:G2"/>
    <mergeCell ref="A5:G5"/>
    <mergeCell ref="A6:G6"/>
    <mergeCell ref="A7:G7"/>
    <mergeCell ref="A8:G8"/>
  </mergeCells>
  <pageMargins left="0.45" right="0.4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topLeftCell="A214" workbookViewId="0">
      <selection activeCell="L220" sqref="L220"/>
    </sheetView>
  </sheetViews>
  <sheetFormatPr defaultRowHeight="15.75" x14ac:dyDescent="0.25"/>
  <cols>
    <col min="1" max="1" width="4.375" style="1" customWidth="1"/>
    <col min="2" max="2" width="4.75" style="1" customWidth="1"/>
    <col min="3" max="3" width="18.125" style="1" customWidth="1"/>
    <col min="4" max="4" width="16.875" style="1" customWidth="1"/>
    <col min="5" max="5" width="10" style="1" customWidth="1"/>
    <col min="6" max="6" width="5.125" style="1" bestFit="1" customWidth="1"/>
    <col min="7" max="7" width="10" style="1" bestFit="1" customWidth="1"/>
    <col min="8" max="8" width="18.875" style="1" customWidth="1"/>
    <col min="9" max="15" width="9" style="484"/>
    <col min="16" max="16384" width="9" style="1"/>
  </cols>
  <sheetData>
    <row r="1" spans="1:15" s="7" customFormat="1" x14ac:dyDescent="0.25">
      <c r="A1" s="490" t="s">
        <v>1</v>
      </c>
      <c r="B1" s="490"/>
      <c r="C1" s="490"/>
      <c r="D1" s="490"/>
      <c r="E1" s="493" t="s">
        <v>2</v>
      </c>
      <c r="F1" s="493"/>
      <c r="G1" s="493"/>
      <c r="H1" s="493"/>
      <c r="I1" s="15"/>
      <c r="J1" s="15"/>
      <c r="K1" s="15"/>
      <c r="L1" s="15"/>
      <c r="M1" s="15"/>
      <c r="N1" s="15"/>
      <c r="O1" s="15"/>
    </row>
    <row r="2" spans="1:15" s="7" customFormat="1" x14ac:dyDescent="0.25">
      <c r="A2" s="493" t="s">
        <v>3</v>
      </c>
      <c r="B2" s="493"/>
      <c r="C2" s="493"/>
      <c r="D2" s="493"/>
      <c r="E2" s="493" t="s">
        <v>463</v>
      </c>
      <c r="F2" s="493"/>
      <c r="G2" s="493"/>
      <c r="H2" s="493"/>
      <c r="I2" s="15"/>
      <c r="J2" s="15"/>
      <c r="K2" s="15"/>
      <c r="L2" s="15"/>
      <c r="M2" s="15"/>
      <c r="N2" s="15"/>
      <c r="O2" s="15"/>
    </row>
    <row r="3" spans="1:15" s="7" customFormat="1" x14ac:dyDescent="0.25">
      <c r="A3" s="61"/>
      <c r="B3" s="61"/>
      <c r="C3" s="61"/>
      <c r="D3" s="61"/>
      <c r="E3" s="62"/>
      <c r="I3" s="15"/>
      <c r="J3" s="15"/>
      <c r="K3" s="15"/>
      <c r="L3" s="15"/>
      <c r="M3" s="15"/>
      <c r="N3" s="15"/>
      <c r="O3" s="15"/>
    </row>
    <row r="4" spans="1:15" s="7" customFormat="1" x14ac:dyDescent="0.25">
      <c r="B4" s="62" t="s">
        <v>396</v>
      </c>
      <c r="E4" s="62"/>
      <c r="I4" s="15"/>
      <c r="J4" s="15"/>
      <c r="K4" s="15"/>
      <c r="L4" s="15"/>
      <c r="M4" s="15"/>
      <c r="N4" s="15"/>
      <c r="O4" s="15"/>
    </row>
    <row r="5" spans="1:15" s="7" customFormat="1" ht="18.75" x14ac:dyDescent="0.3">
      <c r="A5" s="499" t="s">
        <v>2223</v>
      </c>
      <c r="B5" s="499"/>
      <c r="C5" s="499"/>
      <c r="D5" s="499"/>
      <c r="E5" s="499"/>
      <c r="F5" s="499"/>
      <c r="G5" s="499"/>
      <c r="H5" s="499"/>
      <c r="I5" s="15"/>
      <c r="J5" s="15"/>
      <c r="K5" s="15"/>
      <c r="L5" s="15"/>
      <c r="M5" s="15"/>
      <c r="N5" s="15"/>
      <c r="O5" s="15"/>
    </row>
    <row r="6" spans="1:15" s="7" customFormat="1" ht="18.75" x14ac:dyDescent="0.3">
      <c r="A6" s="499" t="s">
        <v>562</v>
      </c>
      <c r="B6" s="499"/>
      <c r="C6" s="499"/>
      <c r="D6" s="499"/>
      <c r="E6" s="499"/>
      <c r="F6" s="499"/>
      <c r="G6" s="499"/>
      <c r="H6" s="499"/>
      <c r="I6" s="15"/>
      <c r="J6" s="15"/>
      <c r="K6" s="15"/>
      <c r="L6" s="15"/>
      <c r="M6" s="15"/>
      <c r="N6" s="15"/>
      <c r="O6" s="15"/>
    </row>
    <row r="7" spans="1:15" s="7" customFormat="1" ht="21.75" customHeight="1" x14ac:dyDescent="0.25">
      <c r="A7" s="500" t="s">
        <v>5354</v>
      </c>
      <c r="B7" s="500"/>
      <c r="C7" s="500"/>
      <c r="D7" s="500"/>
      <c r="E7" s="500"/>
      <c r="F7" s="500"/>
      <c r="G7" s="500"/>
      <c r="H7" s="500"/>
      <c r="I7" s="15"/>
      <c r="J7" s="15"/>
      <c r="K7" s="15"/>
      <c r="L7" s="15"/>
      <c r="M7" s="15"/>
      <c r="N7" s="15"/>
      <c r="O7" s="15"/>
    </row>
    <row r="8" spans="1:15" ht="16.5" customHeight="1" x14ac:dyDescent="0.25">
      <c r="A8" s="491" t="s">
        <v>580</v>
      </c>
      <c r="B8" s="491"/>
      <c r="C8" s="491"/>
      <c r="D8" s="491"/>
      <c r="E8" s="491"/>
      <c r="F8" s="491"/>
      <c r="G8" s="491"/>
      <c r="H8" s="491"/>
    </row>
    <row r="9" spans="1:15" s="453" customFormat="1" ht="21" customHeight="1" x14ac:dyDescent="0.25">
      <c r="A9" s="452" t="s">
        <v>5356</v>
      </c>
      <c r="B9" s="452"/>
      <c r="C9" s="452"/>
      <c r="D9" s="452"/>
      <c r="E9" s="452"/>
      <c r="F9" s="452"/>
      <c r="G9" s="452"/>
      <c r="H9" s="452"/>
      <c r="I9" s="473"/>
      <c r="J9" s="473"/>
      <c r="K9" s="473"/>
      <c r="L9" s="473"/>
      <c r="M9" s="473"/>
      <c r="N9" s="473"/>
      <c r="O9" s="473"/>
    </row>
    <row r="10" spans="1:15" s="453" customFormat="1" ht="21" customHeight="1" x14ac:dyDescent="0.25">
      <c r="A10" s="454" t="s">
        <v>117</v>
      </c>
      <c r="B10" s="454" t="s">
        <v>117</v>
      </c>
      <c r="C10" s="454" t="s">
        <v>553</v>
      </c>
      <c r="D10" s="454" t="s">
        <v>563</v>
      </c>
      <c r="E10" s="454" t="s">
        <v>500</v>
      </c>
      <c r="F10" s="455" t="s">
        <v>556</v>
      </c>
      <c r="G10" s="455" t="s">
        <v>465</v>
      </c>
      <c r="H10" s="479" t="s">
        <v>466</v>
      </c>
      <c r="I10" s="473"/>
      <c r="J10" s="473"/>
      <c r="K10" s="473"/>
      <c r="L10" s="473"/>
      <c r="M10" s="473"/>
      <c r="N10" s="473"/>
      <c r="O10" s="473"/>
    </row>
    <row r="11" spans="1:15" s="453" customFormat="1" ht="21" customHeight="1" x14ac:dyDescent="0.25">
      <c r="A11" s="456"/>
      <c r="B11" s="456"/>
      <c r="C11" s="536" t="s">
        <v>5577</v>
      </c>
      <c r="D11" s="537"/>
      <c r="E11" s="537"/>
      <c r="F11" s="537"/>
      <c r="G11" s="537"/>
      <c r="H11" s="538"/>
      <c r="I11" s="473"/>
      <c r="J11" s="473"/>
      <c r="K11" s="473"/>
      <c r="L11" s="473"/>
      <c r="M11" s="473"/>
      <c r="N11" s="473"/>
      <c r="O11" s="473"/>
    </row>
    <row r="12" spans="1:15" s="453" customFormat="1" ht="21" customHeight="1" x14ac:dyDescent="0.25">
      <c r="A12" s="456">
        <v>1</v>
      </c>
      <c r="B12" s="457">
        <v>1</v>
      </c>
      <c r="C12" s="456" t="s">
        <v>5578</v>
      </c>
      <c r="D12" s="458" t="s">
        <v>575</v>
      </c>
      <c r="E12" s="458" t="s">
        <v>34</v>
      </c>
      <c r="F12" s="456">
        <v>83</v>
      </c>
      <c r="G12" s="457" t="s">
        <v>31</v>
      </c>
      <c r="H12" s="480" t="s">
        <v>5579</v>
      </c>
      <c r="I12" s="473"/>
      <c r="J12" s="473"/>
      <c r="K12" s="473"/>
      <c r="L12" s="473"/>
      <c r="M12" s="473"/>
      <c r="N12" s="473"/>
      <c r="O12" s="473"/>
    </row>
    <row r="13" spans="1:15" s="453" customFormat="1" ht="35.25" customHeight="1" x14ac:dyDescent="0.25">
      <c r="A13" s="456">
        <v>2</v>
      </c>
      <c r="B13" s="457">
        <v>2</v>
      </c>
      <c r="C13" s="457" t="s">
        <v>5194</v>
      </c>
      <c r="D13" s="459" t="s">
        <v>5195</v>
      </c>
      <c r="E13" s="459" t="s">
        <v>5196</v>
      </c>
      <c r="F13" s="456">
        <v>86</v>
      </c>
      <c r="G13" s="457" t="s">
        <v>31</v>
      </c>
      <c r="H13" s="480" t="s">
        <v>5580</v>
      </c>
      <c r="I13" s="473"/>
      <c r="J13" s="473"/>
      <c r="K13" s="473"/>
      <c r="L13" s="473"/>
      <c r="M13" s="473"/>
      <c r="N13" s="473"/>
      <c r="O13" s="473"/>
    </row>
    <row r="14" spans="1:15" s="453" customFormat="1" ht="31.5" x14ac:dyDescent="0.25">
      <c r="A14" s="456">
        <v>3</v>
      </c>
      <c r="B14" s="457">
        <v>3</v>
      </c>
      <c r="C14" s="457" t="s">
        <v>564</v>
      </c>
      <c r="D14" s="459" t="s">
        <v>565</v>
      </c>
      <c r="E14" s="459" t="s">
        <v>566</v>
      </c>
      <c r="F14" s="532" t="s">
        <v>398</v>
      </c>
      <c r="G14" s="533"/>
      <c r="H14" s="480" t="s">
        <v>5581</v>
      </c>
      <c r="I14" s="473"/>
      <c r="J14" s="473"/>
      <c r="K14" s="473"/>
      <c r="L14" s="473"/>
      <c r="M14" s="473"/>
      <c r="N14" s="473"/>
      <c r="O14" s="473"/>
    </row>
    <row r="15" spans="1:15" s="453" customFormat="1" ht="21" customHeight="1" x14ac:dyDescent="0.25">
      <c r="A15" s="456">
        <v>4</v>
      </c>
      <c r="B15" s="457">
        <v>4</v>
      </c>
      <c r="C15" s="456" t="s">
        <v>5231</v>
      </c>
      <c r="D15" s="458" t="s">
        <v>5232</v>
      </c>
      <c r="E15" s="458" t="s">
        <v>5233</v>
      </c>
      <c r="F15" s="457">
        <v>95</v>
      </c>
      <c r="G15" s="457" t="s">
        <v>77</v>
      </c>
      <c r="H15" s="480"/>
      <c r="I15" s="473"/>
      <c r="J15" s="473"/>
      <c r="K15" s="473"/>
      <c r="L15" s="473"/>
      <c r="M15" s="473"/>
      <c r="N15" s="473"/>
      <c r="O15" s="473"/>
    </row>
    <row r="16" spans="1:15" s="453" customFormat="1" ht="21" customHeight="1" x14ac:dyDescent="0.25">
      <c r="A16" s="456">
        <v>5</v>
      </c>
      <c r="B16" s="457">
        <v>5</v>
      </c>
      <c r="C16" s="456" t="s">
        <v>5208</v>
      </c>
      <c r="D16" s="458" t="s">
        <v>274</v>
      </c>
      <c r="E16" s="458" t="s">
        <v>14</v>
      </c>
      <c r="F16" s="457">
        <v>94</v>
      </c>
      <c r="G16" s="457" t="s">
        <v>77</v>
      </c>
      <c r="H16" s="480"/>
      <c r="I16" s="473"/>
      <c r="J16" s="473"/>
      <c r="K16" s="473"/>
      <c r="L16" s="473"/>
      <c r="M16" s="473"/>
      <c r="N16" s="473"/>
      <c r="O16" s="473"/>
    </row>
    <row r="17" spans="1:15" s="453" customFormat="1" ht="21" customHeight="1" x14ac:dyDescent="0.25">
      <c r="A17" s="456">
        <v>6</v>
      </c>
      <c r="B17" s="457">
        <v>6</v>
      </c>
      <c r="C17" s="456" t="s">
        <v>5216</v>
      </c>
      <c r="D17" s="458" t="s">
        <v>102</v>
      </c>
      <c r="E17" s="458" t="s">
        <v>14</v>
      </c>
      <c r="F17" s="457">
        <v>85</v>
      </c>
      <c r="G17" s="457" t="s">
        <v>31</v>
      </c>
      <c r="H17" s="480"/>
      <c r="I17" s="473"/>
      <c r="J17" s="473"/>
      <c r="K17" s="473"/>
      <c r="L17" s="473"/>
      <c r="M17" s="473"/>
      <c r="N17" s="473"/>
      <c r="O17" s="473"/>
    </row>
    <row r="18" spans="1:15" s="453" customFormat="1" ht="21" customHeight="1" x14ac:dyDescent="0.25">
      <c r="A18" s="456">
        <v>7</v>
      </c>
      <c r="B18" s="457">
        <v>7</v>
      </c>
      <c r="C18" s="456" t="s">
        <v>5203</v>
      </c>
      <c r="D18" s="458" t="s">
        <v>82</v>
      </c>
      <c r="E18" s="458" t="s">
        <v>104</v>
      </c>
      <c r="F18" s="457">
        <v>82</v>
      </c>
      <c r="G18" s="457" t="s">
        <v>31</v>
      </c>
      <c r="H18" s="480"/>
      <c r="I18" s="473"/>
      <c r="J18" s="473"/>
      <c r="K18" s="473"/>
      <c r="L18" s="473"/>
      <c r="M18" s="473"/>
      <c r="N18" s="473"/>
      <c r="O18" s="473"/>
    </row>
    <row r="19" spans="1:15" s="453" customFormat="1" ht="21" customHeight="1" x14ac:dyDescent="0.25">
      <c r="A19" s="456">
        <v>8</v>
      </c>
      <c r="B19" s="457">
        <v>8</v>
      </c>
      <c r="C19" s="456" t="s">
        <v>5217</v>
      </c>
      <c r="D19" s="458" t="s">
        <v>4557</v>
      </c>
      <c r="E19" s="458" t="s">
        <v>104</v>
      </c>
      <c r="F19" s="457">
        <v>81</v>
      </c>
      <c r="G19" s="457" t="s">
        <v>31</v>
      </c>
      <c r="H19" s="480"/>
      <c r="I19" s="473"/>
      <c r="J19" s="473"/>
      <c r="K19" s="473"/>
      <c r="L19" s="473"/>
      <c r="M19" s="473"/>
      <c r="N19" s="473"/>
      <c r="O19" s="473"/>
    </row>
    <row r="20" spans="1:15" s="453" customFormat="1" ht="21" customHeight="1" x14ac:dyDescent="0.25">
      <c r="A20" s="456">
        <v>9</v>
      </c>
      <c r="B20" s="457">
        <v>9</v>
      </c>
      <c r="C20" s="456" t="s">
        <v>5221</v>
      </c>
      <c r="D20" s="458" t="s">
        <v>2064</v>
      </c>
      <c r="E20" s="458" t="s">
        <v>49</v>
      </c>
      <c r="F20" s="457">
        <v>96</v>
      </c>
      <c r="G20" s="457" t="s">
        <v>77</v>
      </c>
      <c r="H20" s="480"/>
      <c r="I20" s="473"/>
      <c r="J20" s="473"/>
      <c r="K20" s="473"/>
      <c r="L20" s="473"/>
      <c r="M20" s="473"/>
      <c r="N20" s="473"/>
      <c r="O20" s="473"/>
    </row>
    <row r="21" spans="1:15" s="453" customFormat="1" ht="21" customHeight="1" x14ac:dyDescent="0.25">
      <c r="A21" s="456">
        <v>10</v>
      </c>
      <c r="B21" s="457">
        <v>10</v>
      </c>
      <c r="C21" s="456" t="s">
        <v>5214</v>
      </c>
      <c r="D21" s="458" t="s">
        <v>5215</v>
      </c>
      <c r="E21" s="458" t="s">
        <v>21</v>
      </c>
      <c r="F21" s="457">
        <v>93</v>
      </c>
      <c r="G21" s="457" t="s">
        <v>77</v>
      </c>
      <c r="H21" s="480"/>
      <c r="I21" s="473"/>
      <c r="J21" s="473"/>
      <c r="K21" s="473"/>
      <c r="L21" s="473"/>
      <c r="M21" s="473"/>
      <c r="N21" s="473"/>
      <c r="O21" s="473"/>
    </row>
    <row r="22" spans="1:15" s="453" customFormat="1" ht="21" customHeight="1" x14ac:dyDescent="0.25">
      <c r="A22" s="456">
        <v>11</v>
      </c>
      <c r="B22" s="457">
        <v>11</v>
      </c>
      <c r="C22" s="456" t="s">
        <v>5227</v>
      </c>
      <c r="D22" s="458" t="s">
        <v>4122</v>
      </c>
      <c r="E22" s="458" t="s">
        <v>84</v>
      </c>
      <c r="F22" s="457">
        <v>56</v>
      </c>
      <c r="G22" s="457" t="s">
        <v>105</v>
      </c>
      <c r="H22" s="480" t="s">
        <v>73</v>
      </c>
      <c r="I22" s="473"/>
      <c r="J22" s="473"/>
      <c r="K22" s="473"/>
      <c r="L22" s="473"/>
      <c r="M22" s="473"/>
      <c r="N22" s="473"/>
      <c r="O22" s="473"/>
    </row>
    <row r="23" spans="1:15" s="453" customFormat="1" ht="21" customHeight="1" x14ac:dyDescent="0.25">
      <c r="A23" s="456">
        <v>12</v>
      </c>
      <c r="B23" s="457">
        <v>12</v>
      </c>
      <c r="C23" s="456" t="s">
        <v>5212</v>
      </c>
      <c r="D23" s="458" t="s">
        <v>48</v>
      </c>
      <c r="E23" s="458" t="s">
        <v>109</v>
      </c>
      <c r="F23" s="457">
        <v>91</v>
      </c>
      <c r="G23" s="457" t="s">
        <v>77</v>
      </c>
      <c r="H23" s="480"/>
      <c r="I23" s="473"/>
      <c r="J23" s="473"/>
      <c r="K23" s="473"/>
      <c r="L23" s="473"/>
      <c r="M23" s="473"/>
      <c r="N23" s="473"/>
      <c r="O23" s="473"/>
    </row>
    <row r="24" spans="1:15" s="453" customFormat="1" ht="21" customHeight="1" x14ac:dyDescent="0.25">
      <c r="A24" s="456">
        <v>13</v>
      </c>
      <c r="B24" s="457">
        <v>13</v>
      </c>
      <c r="C24" s="456" t="s">
        <v>5222</v>
      </c>
      <c r="D24" s="458" t="s">
        <v>5223</v>
      </c>
      <c r="E24" s="458" t="s">
        <v>8</v>
      </c>
      <c r="F24" s="457">
        <v>85</v>
      </c>
      <c r="G24" s="457" t="s">
        <v>31</v>
      </c>
      <c r="H24" s="480"/>
      <c r="I24" s="473"/>
      <c r="J24" s="473"/>
      <c r="K24" s="473"/>
      <c r="L24" s="473"/>
      <c r="M24" s="473"/>
      <c r="N24" s="473"/>
      <c r="O24" s="473"/>
    </row>
    <row r="25" spans="1:15" s="453" customFormat="1" ht="21" customHeight="1" x14ac:dyDescent="0.25">
      <c r="A25" s="456">
        <v>14</v>
      </c>
      <c r="B25" s="457">
        <v>14</v>
      </c>
      <c r="C25" s="456" t="s">
        <v>5224</v>
      </c>
      <c r="D25" s="458" t="s">
        <v>169</v>
      </c>
      <c r="E25" s="458" t="s">
        <v>8</v>
      </c>
      <c r="F25" s="457">
        <v>98</v>
      </c>
      <c r="G25" s="457" t="s">
        <v>77</v>
      </c>
      <c r="H25" s="480"/>
      <c r="I25" s="473"/>
      <c r="J25" s="473"/>
      <c r="K25" s="473"/>
      <c r="L25" s="473"/>
      <c r="M25" s="473"/>
      <c r="N25" s="473"/>
      <c r="O25" s="473"/>
    </row>
    <row r="26" spans="1:15" s="453" customFormat="1" ht="21" customHeight="1" x14ac:dyDescent="0.25">
      <c r="A26" s="456">
        <v>15</v>
      </c>
      <c r="B26" s="457">
        <v>15</v>
      </c>
      <c r="C26" s="456" t="s">
        <v>5205</v>
      </c>
      <c r="D26" s="458" t="s">
        <v>1959</v>
      </c>
      <c r="E26" s="458" t="s">
        <v>182</v>
      </c>
      <c r="F26" s="457">
        <v>99</v>
      </c>
      <c r="G26" s="457" t="s">
        <v>77</v>
      </c>
      <c r="H26" s="480"/>
      <c r="I26" s="473"/>
      <c r="J26" s="473"/>
      <c r="K26" s="473"/>
      <c r="L26" s="473"/>
      <c r="M26" s="473"/>
      <c r="N26" s="473"/>
      <c r="O26" s="473"/>
    </row>
    <row r="27" spans="1:15" s="453" customFormat="1" ht="21" customHeight="1" x14ac:dyDescent="0.25">
      <c r="A27" s="456">
        <v>16</v>
      </c>
      <c r="B27" s="457">
        <v>16</v>
      </c>
      <c r="C27" s="456" t="s">
        <v>5219</v>
      </c>
      <c r="D27" s="458" t="s">
        <v>4643</v>
      </c>
      <c r="E27" s="458" t="s">
        <v>26</v>
      </c>
      <c r="F27" s="457">
        <v>94</v>
      </c>
      <c r="G27" s="457" t="s">
        <v>77</v>
      </c>
      <c r="H27" s="480"/>
      <c r="I27" s="473"/>
      <c r="J27" s="473"/>
      <c r="K27" s="473"/>
      <c r="L27" s="473"/>
      <c r="M27" s="473"/>
      <c r="N27" s="473"/>
      <c r="O27" s="473"/>
    </row>
    <row r="28" spans="1:15" s="453" customFormat="1" ht="21" customHeight="1" x14ac:dyDescent="0.25">
      <c r="A28" s="456">
        <v>17</v>
      </c>
      <c r="B28" s="457">
        <v>17</v>
      </c>
      <c r="C28" s="456" t="s">
        <v>5220</v>
      </c>
      <c r="D28" s="458" t="s">
        <v>36</v>
      </c>
      <c r="E28" s="458" t="s">
        <v>11</v>
      </c>
      <c r="F28" s="457">
        <v>87</v>
      </c>
      <c r="G28" s="457" t="s">
        <v>31</v>
      </c>
      <c r="H28" s="480"/>
      <c r="I28" s="473"/>
      <c r="J28" s="473"/>
      <c r="K28" s="473"/>
      <c r="L28" s="473"/>
      <c r="M28" s="473"/>
      <c r="N28" s="473"/>
      <c r="O28" s="473"/>
    </row>
    <row r="29" spans="1:15" s="453" customFormat="1" ht="21" customHeight="1" x14ac:dyDescent="0.25">
      <c r="A29" s="456">
        <v>18</v>
      </c>
      <c r="B29" s="457">
        <v>18</v>
      </c>
      <c r="C29" s="456" t="s">
        <v>5225</v>
      </c>
      <c r="D29" s="458" t="s">
        <v>4894</v>
      </c>
      <c r="E29" s="458" t="s">
        <v>1991</v>
      </c>
      <c r="F29" s="457">
        <v>90</v>
      </c>
      <c r="G29" s="457" t="s">
        <v>77</v>
      </c>
      <c r="H29" s="480"/>
      <c r="I29" s="473"/>
      <c r="J29" s="473"/>
      <c r="K29" s="473"/>
      <c r="L29" s="473"/>
      <c r="M29" s="473"/>
      <c r="N29" s="473"/>
      <c r="O29" s="473"/>
    </row>
    <row r="30" spans="1:15" s="453" customFormat="1" ht="21" customHeight="1" x14ac:dyDescent="0.25">
      <c r="A30" s="456">
        <v>19</v>
      </c>
      <c r="B30" s="457">
        <v>19</v>
      </c>
      <c r="C30" s="456" t="s">
        <v>5226</v>
      </c>
      <c r="D30" s="458" t="s">
        <v>3985</v>
      </c>
      <c r="E30" s="458" t="s">
        <v>62</v>
      </c>
      <c r="F30" s="457">
        <v>58</v>
      </c>
      <c r="G30" s="457" t="s">
        <v>105</v>
      </c>
      <c r="H30" s="480" t="s">
        <v>73</v>
      </c>
      <c r="I30" s="473"/>
      <c r="J30" s="473"/>
      <c r="K30" s="473"/>
      <c r="L30" s="473"/>
      <c r="M30" s="473"/>
      <c r="N30" s="473"/>
      <c r="O30" s="473"/>
    </row>
    <row r="31" spans="1:15" s="453" customFormat="1" ht="21" customHeight="1" x14ac:dyDescent="0.25">
      <c r="A31" s="456">
        <v>20</v>
      </c>
      <c r="B31" s="457">
        <v>20</v>
      </c>
      <c r="C31" s="456" t="s">
        <v>5213</v>
      </c>
      <c r="D31" s="458" t="s">
        <v>126</v>
      </c>
      <c r="E31" s="458" t="s">
        <v>483</v>
      </c>
      <c r="F31" s="457">
        <v>81</v>
      </c>
      <c r="G31" s="457" t="s">
        <v>31</v>
      </c>
      <c r="H31" s="480"/>
      <c r="I31" s="473"/>
      <c r="J31" s="473"/>
      <c r="K31" s="473"/>
      <c r="L31" s="473"/>
      <c r="M31" s="473"/>
      <c r="N31" s="473"/>
      <c r="O31" s="473"/>
    </row>
    <row r="32" spans="1:15" s="453" customFormat="1" ht="21" customHeight="1" x14ac:dyDescent="0.25">
      <c r="A32" s="456">
        <v>21</v>
      </c>
      <c r="B32" s="457">
        <v>21</v>
      </c>
      <c r="C32" s="456" t="s">
        <v>5206</v>
      </c>
      <c r="D32" s="458" t="s">
        <v>386</v>
      </c>
      <c r="E32" s="458" t="s">
        <v>63</v>
      </c>
      <c r="F32" s="457">
        <v>94</v>
      </c>
      <c r="G32" s="457" t="s">
        <v>77</v>
      </c>
      <c r="H32" s="480"/>
      <c r="I32" s="473"/>
      <c r="J32" s="473"/>
      <c r="K32" s="473"/>
      <c r="L32" s="473"/>
      <c r="M32" s="473"/>
      <c r="N32" s="473"/>
      <c r="O32" s="473"/>
    </row>
    <row r="33" spans="1:15" s="453" customFormat="1" ht="21" customHeight="1" x14ac:dyDescent="0.25">
      <c r="A33" s="456">
        <v>22</v>
      </c>
      <c r="B33" s="457">
        <v>22</v>
      </c>
      <c r="C33" s="456" t="s">
        <v>5204</v>
      </c>
      <c r="D33" s="458" t="s">
        <v>1912</v>
      </c>
      <c r="E33" s="458" t="s">
        <v>64</v>
      </c>
      <c r="F33" s="457">
        <v>71</v>
      </c>
      <c r="G33" s="457" t="s">
        <v>72</v>
      </c>
      <c r="H33" s="480"/>
      <c r="I33" s="473"/>
      <c r="J33" s="473"/>
      <c r="K33" s="473"/>
      <c r="L33" s="473"/>
      <c r="M33" s="473"/>
      <c r="N33" s="473"/>
      <c r="O33" s="473"/>
    </row>
    <row r="34" spans="1:15" s="453" customFormat="1" ht="21" customHeight="1" x14ac:dyDescent="0.25">
      <c r="A34" s="456">
        <v>23</v>
      </c>
      <c r="B34" s="457">
        <v>23</v>
      </c>
      <c r="C34" s="456" t="s">
        <v>5229</v>
      </c>
      <c r="D34" s="458" t="s">
        <v>5230</v>
      </c>
      <c r="E34" s="458" t="s">
        <v>23</v>
      </c>
      <c r="F34" s="457">
        <v>90</v>
      </c>
      <c r="G34" s="457" t="s">
        <v>77</v>
      </c>
      <c r="H34" s="480"/>
      <c r="I34" s="473"/>
      <c r="J34" s="473"/>
      <c r="K34" s="473"/>
      <c r="L34" s="473"/>
      <c r="M34" s="473"/>
      <c r="N34" s="473"/>
      <c r="O34" s="473"/>
    </row>
    <row r="35" spans="1:15" s="453" customFormat="1" ht="21" customHeight="1" x14ac:dyDescent="0.25">
      <c r="A35" s="456">
        <v>24</v>
      </c>
      <c r="B35" s="457">
        <v>24</v>
      </c>
      <c r="C35" s="456" t="s">
        <v>5207</v>
      </c>
      <c r="D35" s="458" t="s">
        <v>120</v>
      </c>
      <c r="E35" s="458" t="s">
        <v>12</v>
      </c>
      <c r="F35" s="457">
        <v>95</v>
      </c>
      <c r="G35" s="457" t="s">
        <v>77</v>
      </c>
      <c r="H35" s="480"/>
      <c r="I35" s="473"/>
      <c r="J35" s="473"/>
      <c r="K35" s="473"/>
      <c r="L35" s="473"/>
      <c r="M35" s="473"/>
      <c r="N35" s="473"/>
      <c r="O35" s="473"/>
    </row>
    <row r="36" spans="1:15" s="453" customFormat="1" ht="21" customHeight="1" x14ac:dyDescent="0.25">
      <c r="A36" s="456">
        <v>25</v>
      </c>
      <c r="B36" s="457">
        <v>25</v>
      </c>
      <c r="C36" s="456" t="s">
        <v>5211</v>
      </c>
      <c r="D36" s="458" t="s">
        <v>13</v>
      </c>
      <c r="E36" s="458" t="s">
        <v>12</v>
      </c>
      <c r="F36" s="457">
        <v>95</v>
      </c>
      <c r="G36" s="457" t="s">
        <v>77</v>
      </c>
      <c r="H36" s="480"/>
      <c r="I36" s="473"/>
      <c r="J36" s="473"/>
      <c r="K36" s="473"/>
      <c r="L36" s="473"/>
      <c r="M36" s="473"/>
      <c r="N36" s="473"/>
      <c r="O36" s="473"/>
    </row>
    <row r="37" spans="1:15" s="453" customFormat="1" ht="21" customHeight="1" x14ac:dyDescent="0.25">
      <c r="A37" s="456">
        <v>26</v>
      </c>
      <c r="B37" s="457">
        <v>26</v>
      </c>
      <c r="C37" s="456" t="s">
        <v>5209</v>
      </c>
      <c r="D37" s="458" t="s">
        <v>5210</v>
      </c>
      <c r="E37" s="458" t="s">
        <v>317</v>
      </c>
      <c r="F37" s="457">
        <v>80</v>
      </c>
      <c r="G37" s="457" t="s">
        <v>31</v>
      </c>
      <c r="H37" s="480"/>
      <c r="I37" s="473"/>
      <c r="J37" s="473"/>
      <c r="K37" s="473"/>
      <c r="L37" s="473"/>
      <c r="M37" s="473"/>
      <c r="N37" s="473"/>
      <c r="O37" s="473"/>
    </row>
    <row r="38" spans="1:15" s="453" customFormat="1" ht="21" customHeight="1" x14ac:dyDescent="0.25">
      <c r="A38" s="456">
        <v>27</v>
      </c>
      <c r="B38" s="457">
        <v>27</v>
      </c>
      <c r="C38" s="456" t="s">
        <v>5236</v>
      </c>
      <c r="D38" s="458" t="s">
        <v>5237</v>
      </c>
      <c r="E38" s="458" t="s">
        <v>393</v>
      </c>
      <c r="F38" s="457">
        <v>81</v>
      </c>
      <c r="G38" s="457" t="s">
        <v>31</v>
      </c>
      <c r="H38" s="480"/>
      <c r="I38" s="473"/>
      <c r="J38" s="473"/>
      <c r="K38" s="473"/>
      <c r="L38" s="473"/>
      <c r="M38" s="473"/>
      <c r="N38" s="473"/>
      <c r="O38" s="473"/>
    </row>
    <row r="39" spans="1:15" s="453" customFormat="1" ht="31.5" x14ac:dyDescent="0.25">
      <c r="A39" s="456">
        <v>28</v>
      </c>
      <c r="B39" s="457">
        <v>28</v>
      </c>
      <c r="C39" s="456" t="s">
        <v>5228</v>
      </c>
      <c r="D39" s="458" t="s">
        <v>3713</v>
      </c>
      <c r="E39" s="458" t="s">
        <v>176</v>
      </c>
      <c r="F39" s="457">
        <v>51</v>
      </c>
      <c r="G39" s="457" t="s">
        <v>105</v>
      </c>
      <c r="H39" s="480" t="s">
        <v>5582</v>
      </c>
      <c r="I39" s="473"/>
      <c r="J39" s="473"/>
      <c r="K39" s="473"/>
      <c r="L39" s="473"/>
      <c r="M39" s="473"/>
      <c r="N39" s="473"/>
      <c r="O39" s="473"/>
    </row>
    <row r="40" spans="1:15" s="453" customFormat="1" ht="21" customHeight="1" x14ac:dyDescent="0.25">
      <c r="A40" s="456">
        <v>29</v>
      </c>
      <c r="B40" s="457">
        <v>29</v>
      </c>
      <c r="C40" s="456" t="s">
        <v>5234</v>
      </c>
      <c r="D40" s="458" t="s">
        <v>5235</v>
      </c>
      <c r="E40" s="458" t="s">
        <v>206</v>
      </c>
      <c r="F40" s="457">
        <v>90</v>
      </c>
      <c r="G40" s="457" t="s">
        <v>77</v>
      </c>
      <c r="H40" s="480"/>
      <c r="I40" s="473"/>
      <c r="J40" s="473"/>
      <c r="K40" s="473"/>
      <c r="L40" s="473"/>
      <c r="M40" s="473"/>
      <c r="N40" s="473"/>
      <c r="O40" s="473"/>
    </row>
    <row r="41" spans="1:15" s="453" customFormat="1" ht="21" customHeight="1" x14ac:dyDescent="0.25">
      <c r="A41" s="456">
        <v>30</v>
      </c>
      <c r="B41" s="457">
        <v>30</v>
      </c>
      <c r="C41" s="456" t="s">
        <v>5218</v>
      </c>
      <c r="D41" s="458" t="s">
        <v>196</v>
      </c>
      <c r="E41" s="458" t="s">
        <v>193</v>
      </c>
      <c r="F41" s="457">
        <v>84</v>
      </c>
      <c r="G41" s="457" t="s">
        <v>31</v>
      </c>
      <c r="H41" s="480"/>
      <c r="I41" s="473"/>
      <c r="J41" s="473"/>
      <c r="K41" s="473"/>
      <c r="L41" s="473"/>
      <c r="M41" s="473"/>
      <c r="N41" s="473"/>
      <c r="O41" s="473"/>
    </row>
    <row r="42" spans="1:15" s="453" customFormat="1" ht="21" customHeight="1" x14ac:dyDescent="0.25">
      <c r="A42" s="456"/>
      <c r="B42" s="457"/>
      <c r="C42" s="536" t="s">
        <v>5583</v>
      </c>
      <c r="D42" s="537"/>
      <c r="E42" s="537"/>
      <c r="F42" s="537"/>
      <c r="G42" s="537"/>
      <c r="H42" s="538"/>
      <c r="I42" s="473"/>
      <c r="J42" s="473"/>
      <c r="K42" s="473"/>
      <c r="L42" s="473"/>
      <c r="M42" s="473"/>
      <c r="N42" s="473"/>
      <c r="O42" s="473"/>
    </row>
    <row r="43" spans="1:15" s="453" customFormat="1" ht="31.5" x14ac:dyDescent="0.25">
      <c r="A43" s="456">
        <v>31</v>
      </c>
      <c r="B43" s="457">
        <v>1</v>
      </c>
      <c r="C43" s="457" t="s">
        <v>5197</v>
      </c>
      <c r="D43" s="459" t="s">
        <v>5198</v>
      </c>
      <c r="E43" s="459" t="s">
        <v>5199</v>
      </c>
      <c r="F43" s="456">
        <v>83</v>
      </c>
      <c r="G43" s="457" t="s">
        <v>31</v>
      </c>
      <c r="H43" s="480" t="s">
        <v>5584</v>
      </c>
      <c r="I43" s="473"/>
      <c r="J43" s="473"/>
      <c r="K43" s="473"/>
      <c r="L43" s="473"/>
      <c r="M43" s="473"/>
      <c r="N43" s="473"/>
      <c r="O43" s="473"/>
    </row>
    <row r="44" spans="1:15" s="453" customFormat="1" ht="21" customHeight="1" x14ac:dyDescent="0.25">
      <c r="A44" s="456">
        <v>32</v>
      </c>
      <c r="B44" s="457">
        <v>2</v>
      </c>
      <c r="C44" s="457" t="s">
        <v>5200</v>
      </c>
      <c r="D44" s="459" t="s">
        <v>5201</v>
      </c>
      <c r="E44" s="459" t="s">
        <v>5202</v>
      </c>
      <c r="F44" s="456">
        <v>72</v>
      </c>
      <c r="G44" s="456" t="s">
        <v>72</v>
      </c>
      <c r="H44" s="480" t="s">
        <v>5584</v>
      </c>
      <c r="I44" s="473"/>
      <c r="J44" s="473"/>
      <c r="K44" s="473"/>
      <c r="L44" s="473"/>
      <c r="M44" s="473"/>
      <c r="N44" s="473"/>
      <c r="O44" s="473"/>
    </row>
    <row r="45" spans="1:15" s="453" customFormat="1" ht="21" customHeight="1" x14ac:dyDescent="0.25">
      <c r="A45" s="456">
        <v>33</v>
      </c>
      <c r="B45" s="457">
        <v>3</v>
      </c>
      <c r="C45" s="456" t="s">
        <v>5243</v>
      </c>
      <c r="D45" s="458" t="s">
        <v>674</v>
      </c>
      <c r="E45" s="458" t="s">
        <v>37</v>
      </c>
      <c r="F45" s="457">
        <v>94</v>
      </c>
      <c r="G45" s="457" t="s">
        <v>77</v>
      </c>
      <c r="H45" s="480"/>
      <c r="I45" s="473"/>
      <c r="J45" s="473"/>
      <c r="K45" s="473"/>
      <c r="L45" s="473"/>
      <c r="M45" s="473"/>
      <c r="N45" s="473"/>
      <c r="O45" s="473"/>
    </row>
    <row r="46" spans="1:15" s="453" customFormat="1" ht="21" customHeight="1" x14ac:dyDescent="0.25">
      <c r="A46" s="456">
        <v>34</v>
      </c>
      <c r="B46" s="457">
        <v>4</v>
      </c>
      <c r="C46" s="456" t="s">
        <v>5259</v>
      </c>
      <c r="D46" s="458" t="s">
        <v>79</v>
      </c>
      <c r="E46" s="458" t="s">
        <v>7</v>
      </c>
      <c r="F46" s="457">
        <v>95</v>
      </c>
      <c r="G46" s="457" t="s">
        <v>77</v>
      </c>
      <c r="H46" s="480"/>
      <c r="I46" s="473"/>
      <c r="J46" s="473"/>
      <c r="K46" s="473"/>
      <c r="L46" s="473"/>
      <c r="M46" s="473"/>
      <c r="N46" s="473"/>
      <c r="O46" s="473"/>
    </row>
    <row r="47" spans="1:15" s="453" customFormat="1" ht="21" customHeight="1" x14ac:dyDescent="0.25">
      <c r="A47" s="456">
        <v>35</v>
      </c>
      <c r="B47" s="457">
        <v>5</v>
      </c>
      <c r="C47" s="456" t="s">
        <v>5246</v>
      </c>
      <c r="D47" s="458" t="s">
        <v>5247</v>
      </c>
      <c r="E47" s="458" t="s">
        <v>14</v>
      </c>
      <c r="F47" s="457">
        <v>94</v>
      </c>
      <c r="G47" s="457" t="s">
        <v>77</v>
      </c>
      <c r="H47" s="480"/>
      <c r="I47" s="473" t="s">
        <v>5585</v>
      </c>
      <c r="J47" s="473"/>
      <c r="K47" s="473"/>
      <c r="L47" s="473"/>
      <c r="M47" s="473"/>
      <c r="N47" s="473"/>
      <c r="O47" s="473"/>
    </row>
    <row r="48" spans="1:15" s="453" customFormat="1" ht="21" customHeight="1" x14ac:dyDescent="0.25">
      <c r="A48" s="456">
        <v>36</v>
      </c>
      <c r="B48" s="457">
        <v>6</v>
      </c>
      <c r="C48" s="456" t="s">
        <v>5258</v>
      </c>
      <c r="D48" s="458" t="s">
        <v>800</v>
      </c>
      <c r="E48" s="458" t="s">
        <v>47</v>
      </c>
      <c r="F48" s="457">
        <v>94</v>
      </c>
      <c r="G48" s="457" t="s">
        <v>77</v>
      </c>
      <c r="H48" s="480"/>
      <c r="I48" s="473"/>
      <c r="J48" s="473"/>
      <c r="K48" s="473"/>
      <c r="L48" s="473"/>
      <c r="M48" s="473"/>
      <c r="N48" s="473"/>
      <c r="O48" s="473"/>
    </row>
    <row r="49" spans="1:15" s="453" customFormat="1" ht="21" customHeight="1" x14ac:dyDescent="0.25">
      <c r="A49" s="456">
        <v>37</v>
      </c>
      <c r="B49" s="457">
        <v>7</v>
      </c>
      <c r="C49" s="456" t="s">
        <v>5253</v>
      </c>
      <c r="D49" s="458" t="s">
        <v>5254</v>
      </c>
      <c r="E49" s="458" t="s">
        <v>47</v>
      </c>
      <c r="F49" s="457">
        <v>83</v>
      </c>
      <c r="G49" s="457" t="s">
        <v>31</v>
      </c>
      <c r="H49" s="480"/>
      <c r="I49" s="473"/>
      <c r="J49" s="473"/>
      <c r="K49" s="473"/>
      <c r="L49" s="473"/>
      <c r="M49" s="473"/>
      <c r="N49" s="473"/>
      <c r="O49" s="473"/>
    </row>
    <row r="50" spans="1:15" s="453" customFormat="1" ht="21" customHeight="1" x14ac:dyDescent="0.25">
      <c r="A50" s="456">
        <v>38</v>
      </c>
      <c r="B50" s="457">
        <v>8</v>
      </c>
      <c r="C50" s="456" t="s">
        <v>5244</v>
      </c>
      <c r="D50" s="458" t="s">
        <v>5245</v>
      </c>
      <c r="E50" s="458" t="s">
        <v>81</v>
      </c>
      <c r="F50" s="457">
        <v>85</v>
      </c>
      <c r="G50" s="457" t="s">
        <v>31</v>
      </c>
      <c r="H50" s="480"/>
      <c r="I50" s="473"/>
      <c r="J50" s="473"/>
      <c r="K50" s="473"/>
      <c r="L50" s="473"/>
      <c r="M50" s="473"/>
      <c r="N50" s="473"/>
      <c r="O50" s="473"/>
    </row>
    <row r="51" spans="1:15" s="453" customFormat="1" ht="21" customHeight="1" x14ac:dyDescent="0.25">
      <c r="A51" s="456">
        <v>39</v>
      </c>
      <c r="B51" s="457">
        <v>9</v>
      </c>
      <c r="C51" s="456" t="s">
        <v>5260</v>
      </c>
      <c r="D51" s="458" t="s">
        <v>68</v>
      </c>
      <c r="E51" s="458" t="s">
        <v>21</v>
      </c>
      <c r="F51" s="457">
        <v>92</v>
      </c>
      <c r="G51" s="457" t="s">
        <v>77</v>
      </c>
      <c r="H51" s="480"/>
      <c r="I51" s="473"/>
      <c r="J51" s="473"/>
      <c r="K51" s="473"/>
      <c r="L51" s="473"/>
      <c r="M51" s="473"/>
      <c r="N51" s="473"/>
      <c r="O51" s="473"/>
    </row>
    <row r="52" spans="1:15" s="453" customFormat="1" ht="21" customHeight="1" x14ac:dyDescent="0.25">
      <c r="A52" s="456">
        <v>40</v>
      </c>
      <c r="B52" s="457">
        <v>10</v>
      </c>
      <c r="C52" s="456" t="s">
        <v>5240</v>
      </c>
      <c r="D52" s="458" t="s">
        <v>5241</v>
      </c>
      <c r="E52" s="458" t="s">
        <v>5242</v>
      </c>
      <c r="F52" s="457">
        <v>94</v>
      </c>
      <c r="G52" s="457" t="s">
        <v>77</v>
      </c>
      <c r="H52" s="480"/>
      <c r="I52" s="473"/>
      <c r="J52" s="473"/>
      <c r="K52" s="473"/>
      <c r="L52" s="473"/>
      <c r="M52" s="473"/>
      <c r="N52" s="473"/>
      <c r="O52" s="473"/>
    </row>
    <row r="53" spans="1:15" s="453" customFormat="1" ht="21" customHeight="1" x14ac:dyDescent="0.25">
      <c r="A53" s="456">
        <v>41</v>
      </c>
      <c r="B53" s="457">
        <v>11</v>
      </c>
      <c r="C53" s="456" t="s">
        <v>5251</v>
      </c>
      <c r="D53" s="458" t="s">
        <v>5252</v>
      </c>
      <c r="E53" s="458" t="s">
        <v>8</v>
      </c>
      <c r="F53" s="457">
        <v>93</v>
      </c>
      <c r="G53" s="457" t="s">
        <v>77</v>
      </c>
      <c r="H53" s="480"/>
      <c r="I53" s="473"/>
      <c r="J53" s="473"/>
      <c r="K53" s="473"/>
      <c r="L53" s="473"/>
      <c r="M53" s="473"/>
      <c r="N53" s="473"/>
      <c r="O53" s="473"/>
    </row>
    <row r="54" spans="1:15" s="453" customFormat="1" ht="21" customHeight="1" x14ac:dyDescent="0.25">
      <c r="A54" s="456">
        <v>42</v>
      </c>
      <c r="B54" s="457">
        <v>12</v>
      </c>
      <c r="C54" s="456" t="s">
        <v>5250</v>
      </c>
      <c r="D54" s="458" t="s">
        <v>4725</v>
      </c>
      <c r="E54" s="458" t="s">
        <v>296</v>
      </c>
      <c r="F54" s="457">
        <v>42</v>
      </c>
      <c r="G54" s="457" t="s">
        <v>101</v>
      </c>
      <c r="H54" s="480" t="s">
        <v>73</v>
      </c>
      <c r="I54" s="473"/>
      <c r="J54" s="473"/>
      <c r="K54" s="473"/>
      <c r="L54" s="473"/>
      <c r="M54" s="473"/>
      <c r="N54" s="473"/>
      <c r="O54" s="473"/>
    </row>
    <row r="55" spans="1:15" s="453" customFormat="1" ht="21" customHeight="1" x14ac:dyDescent="0.25">
      <c r="A55" s="456">
        <v>43</v>
      </c>
      <c r="B55" s="457">
        <v>13</v>
      </c>
      <c r="C55" s="456" t="s">
        <v>5257</v>
      </c>
      <c r="D55" s="458" t="s">
        <v>571</v>
      </c>
      <c r="E55" s="458" t="s">
        <v>25</v>
      </c>
      <c r="F55" s="457">
        <v>95</v>
      </c>
      <c r="G55" s="457" t="s">
        <v>77</v>
      </c>
      <c r="H55" s="480"/>
      <c r="I55" s="473"/>
      <c r="J55" s="473"/>
      <c r="K55" s="473"/>
      <c r="L55" s="473"/>
      <c r="M55" s="473"/>
      <c r="N55" s="473"/>
      <c r="O55" s="473"/>
    </row>
    <row r="56" spans="1:15" s="453" customFormat="1" ht="21" customHeight="1" x14ac:dyDescent="0.25">
      <c r="A56" s="456">
        <v>44</v>
      </c>
      <c r="B56" s="457">
        <v>14</v>
      </c>
      <c r="C56" s="456" t="s">
        <v>5255</v>
      </c>
      <c r="D56" s="458" t="s">
        <v>5256</v>
      </c>
      <c r="E56" s="458" t="s">
        <v>182</v>
      </c>
      <c r="F56" s="457">
        <v>96</v>
      </c>
      <c r="G56" s="457" t="s">
        <v>77</v>
      </c>
      <c r="H56" s="480"/>
      <c r="I56" s="473"/>
      <c r="J56" s="473"/>
      <c r="K56" s="473"/>
      <c r="L56" s="473"/>
      <c r="M56" s="473"/>
      <c r="N56" s="473"/>
      <c r="O56" s="473"/>
    </row>
    <row r="57" spans="1:15" s="453" customFormat="1" ht="21" customHeight="1" x14ac:dyDescent="0.25">
      <c r="A57" s="456">
        <v>45</v>
      </c>
      <c r="B57" s="457">
        <v>15</v>
      </c>
      <c r="C57" s="456" t="s">
        <v>5238</v>
      </c>
      <c r="D57" s="458" t="s">
        <v>5239</v>
      </c>
      <c r="E57" s="458" t="s">
        <v>408</v>
      </c>
      <c r="F57" s="457">
        <v>95</v>
      </c>
      <c r="G57" s="457" t="s">
        <v>77</v>
      </c>
      <c r="H57" s="480"/>
      <c r="I57" s="473"/>
      <c r="J57" s="473"/>
      <c r="K57" s="473"/>
      <c r="L57" s="473"/>
      <c r="M57" s="473"/>
      <c r="N57" s="473"/>
      <c r="O57" s="473"/>
    </row>
    <row r="58" spans="1:15" s="453" customFormat="1" ht="21" customHeight="1" x14ac:dyDescent="0.25">
      <c r="A58" s="456">
        <v>46</v>
      </c>
      <c r="B58" s="457">
        <v>16</v>
      </c>
      <c r="C58" s="456" t="s">
        <v>5248</v>
      </c>
      <c r="D58" s="458" t="s">
        <v>183</v>
      </c>
      <c r="E58" s="458" t="s">
        <v>64</v>
      </c>
      <c r="F58" s="457">
        <v>96</v>
      </c>
      <c r="G58" s="457" t="s">
        <v>77</v>
      </c>
      <c r="H58" s="480"/>
      <c r="I58" s="473"/>
      <c r="J58" s="473"/>
      <c r="K58" s="473"/>
      <c r="L58" s="473"/>
      <c r="M58" s="473"/>
      <c r="N58" s="473"/>
      <c r="O58" s="473"/>
    </row>
    <row r="59" spans="1:15" s="453" customFormat="1" ht="21" customHeight="1" x14ac:dyDescent="0.25">
      <c r="A59" s="456">
        <v>47</v>
      </c>
      <c r="B59" s="457">
        <v>17</v>
      </c>
      <c r="C59" s="456" t="s">
        <v>5249</v>
      </c>
      <c r="D59" s="458" t="s">
        <v>168</v>
      </c>
      <c r="E59" s="458" t="s">
        <v>70</v>
      </c>
      <c r="F59" s="457">
        <v>94</v>
      </c>
      <c r="G59" s="457" t="s">
        <v>77</v>
      </c>
      <c r="H59" s="480"/>
      <c r="I59" s="473"/>
      <c r="J59" s="473"/>
      <c r="K59" s="473"/>
      <c r="L59" s="473"/>
      <c r="M59" s="473"/>
      <c r="N59" s="473"/>
      <c r="O59" s="473"/>
    </row>
    <row r="60" spans="1:15" s="453" customFormat="1" ht="21" customHeight="1" x14ac:dyDescent="0.25">
      <c r="A60" s="456"/>
      <c r="B60" s="457"/>
      <c r="C60" s="529" t="s">
        <v>5586</v>
      </c>
      <c r="D60" s="530"/>
      <c r="E60" s="530"/>
      <c r="F60" s="530"/>
      <c r="G60" s="530"/>
      <c r="H60" s="531"/>
      <c r="I60" s="473"/>
      <c r="J60" s="473"/>
      <c r="K60" s="473"/>
      <c r="L60" s="473"/>
      <c r="M60" s="473"/>
      <c r="N60" s="473"/>
      <c r="O60" s="473"/>
    </row>
    <row r="61" spans="1:15" s="453" customFormat="1" ht="21" customHeight="1" x14ac:dyDescent="0.25">
      <c r="A61" s="456">
        <v>48</v>
      </c>
      <c r="B61" s="457">
        <v>1</v>
      </c>
      <c r="C61" s="456" t="s">
        <v>5269</v>
      </c>
      <c r="D61" s="458" t="s">
        <v>5270</v>
      </c>
      <c r="E61" s="458" t="s">
        <v>34</v>
      </c>
      <c r="F61" s="457">
        <v>98</v>
      </c>
      <c r="G61" s="457" t="s">
        <v>77</v>
      </c>
      <c r="H61" s="480"/>
      <c r="I61" s="473"/>
      <c r="J61" s="473"/>
      <c r="K61" s="473"/>
      <c r="L61" s="473"/>
      <c r="M61" s="473"/>
      <c r="N61" s="473"/>
      <c r="O61" s="473"/>
    </row>
    <row r="62" spans="1:15" s="453" customFormat="1" ht="21" customHeight="1" x14ac:dyDescent="0.25">
      <c r="A62" s="456">
        <v>49</v>
      </c>
      <c r="B62" s="457">
        <v>2</v>
      </c>
      <c r="C62" s="456" t="s">
        <v>5267</v>
      </c>
      <c r="D62" s="458" t="s">
        <v>5268</v>
      </c>
      <c r="E62" s="458" t="s">
        <v>370</v>
      </c>
      <c r="F62" s="457">
        <v>87</v>
      </c>
      <c r="G62" s="457" t="s">
        <v>31</v>
      </c>
      <c r="H62" s="480"/>
      <c r="I62" s="473"/>
      <c r="J62" s="473"/>
      <c r="K62" s="473"/>
      <c r="L62" s="473"/>
      <c r="M62" s="473"/>
      <c r="N62" s="473"/>
      <c r="O62" s="473"/>
    </row>
    <row r="63" spans="1:15" s="453" customFormat="1" ht="21" customHeight="1" x14ac:dyDescent="0.25">
      <c r="A63" s="456">
        <v>50</v>
      </c>
      <c r="B63" s="457">
        <v>3</v>
      </c>
      <c r="C63" s="456" t="s">
        <v>5261</v>
      </c>
      <c r="D63" s="458" t="s">
        <v>5262</v>
      </c>
      <c r="E63" s="458" t="s">
        <v>5263</v>
      </c>
      <c r="F63" s="457">
        <v>82</v>
      </c>
      <c r="G63" s="457" t="s">
        <v>31</v>
      </c>
      <c r="H63" s="480"/>
      <c r="I63" s="473"/>
      <c r="J63" s="473"/>
      <c r="K63" s="473"/>
      <c r="L63" s="473"/>
      <c r="M63" s="473"/>
      <c r="N63" s="473"/>
      <c r="O63" s="473"/>
    </row>
    <row r="64" spans="1:15" s="453" customFormat="1" ht="21" customHeight="1" x14ac:dyDescent="0.25">
      <c r="A64" s="456">
        <v>51</v>
      </c>
      <c r="B64" s="457">
        <v>4</v>
      </c>
      <c r="C64" s="456" t="s">
        <v>5264</v>
      </c>
      <c r="D64" s="458" t="s">
        <v>97</v>
      </c>
      <c r="E64" s="458" t="s">
        <v>15</v>
      </c>
      <c r="F64" s="457">
        <v>97</v>
      </c>
      <c r="G64" s="457" t="s">
        <v>77</v>
      </c>
      <c r="H64" s="480"/>
      <c r="I64" s="473"/>
      <c r="J64" s="473"/>
      <c r="K64" s="473"/>
      <c r="L64" s="473"/>
      <c r="M64" s="473"/>
      <c r="N64" s="473"/>
      <c r="O64" s="473"/>
    </row>
    <row r="65" spans="1:15" s="453" customFormat="1" ht="21" customHeight="1" x14ac:dyDescent="0.25">
      <c r="A65" s="456">
        <v>52</v>
      </c>
      <c r="B65" s="457">
        <v>5</v>
      </c>
      <c r="C65" s="456" t="s">
        <v>5271</v>
      </c>
      <c r="D65" s="458" t="s">
        <v>330</v>
      </c>
      <c r="E65" s="458" t="s">
        <v>22</v>
      </c>
      <c r="F65" s="457">
        <v>87</v>
      </c>
      <c r="G65" s="457" t="s">
        <v>31</v>
      </c>
      <c r="H65" s="480"/>
      <c r="I65" s="473"/>
      <c r="J65" s="473"/>
      <c r="K65" s="473"/>
      <c r="L65" s="473"/>
      <c r="M65" s="473"/>
      <c r="N65" s="473"/>
      <c r="O65" s="473"/>
    </row>
    <row r="66" spans="1:15" s="453" customFormat="1" ht="21" customHeight="1" x14ac:dyDescent="0.25">
      <c r="A66" s="456">
        <v>53</v>
      </c>
      <c r="B66" s="457">
        <v>6</v>
      </c>
      <c r="C66" s="456" t="s">
        <v>5265</v>
      </c>
      <c r="D66" s="458" t="s">
        <v>5266</v>
      </c>
      <c r="E66" s="458" t="s">
        <v>70</v>
      </c>
      <c r="F66" s="457">
        <v>74</v>
      </c>
      <c r="G66" s="457" t="s">
        <v>72</v>
      </c>
      <c r="H66" s="480"/>
      <c r="I66" s="473"/>
      <c r="J66" s="473"/>
      <c r="K66" s="473"/>
      <c r="L66" s="473"/>
      <c r="M66" s="473"/>
      <c r="N66" s="473"/>
      <c r="O66" s="473"/>
    </row>
    <row r="67" spans="1:15" s="453" customFormat="1" ht="21" customHeight="1" x14ac:dyDescent="0.25">
      <c r="A67" s="460"/>
      <c r="B67" s="461"/>
      <c r="C67" s="462"/>
      <c r="D67" s="463"/>
      <c r="E67" s="463"/>
      <c r="F67" s="464"/>
      <c r="G67" s="461"/>
      <c r="H67" s="462"/>
      <c r="I67" s="473"/>
      <c r="J67" s="473"/>
      <c r="K67" s="473"/>
      <c r="L67" s="473"/>
      <c r="M67" s="473"/>
      <c r="N67" s="473"/>
      <c r="O67" s="473"/>
    </row>
    <row r="68" spans="1:15" s="453" customFormat="1" ht="21" customHeight="1" x14ac:dyDescent="0.25">
      <c r="A68" s="452" t="s">
        <v>5587</v>
      </c>
      <c r="B68" s="452"/>
      <c r="C68" s="452"/>
      <c r="D68" s="452"/>
      <c r="E68" s="452"/>
      <c r="F68" s="452"/>
      <c r="G68" s="452"/>
      <c r="H68" s="452"/>
      <c r="I68" s="473"/>
      <c r="J68" s="473"/>
      <c r="K68" s="473"/>
      <c r="L68" s="473"/>
      <c r="M68" s="473"/>
      <c r="N68" s="473"/>
      <c r="O68" s="473"/>
    </row>
    <row r="69" spans="1:15" s="453" customFormat="1" ht="21" customHeight="1" x14ac:dyDescent="0.25">
      <c r="A69" s="454" t="s">
        <v>117</v>
      </c>
      <c r="B69" s="454" t="s">
        <v>117</v>
      </c>
      <c r="C69" s="454" t="s">
        <v>553</v>
      </c>
      <c r="D69" s="454" t="s">
        <v>563</v>
      </c>
      <c r="E69" s="454" t="s">
        <v>500</v>
      </c>
      <c r="F69" s="455" t="s">
        <v>556</v>
      </c>
      <c r="G69" s="455" t="s">
        <v>465</v>
      </c>
      <c r="H69" s="479" t="s">
        <v>466</v>
      </c>
      <c r="I69" s="473"/>
      <c r="J69" s="473"/>
      <c r="K69" s="473"/>
      <c r="L69" s="473"/>
      <c r="M69" s="473"/>
      <c r="N69" s="473"/>
      <c r="O69" s="473"/>
    </row>
    <row r="70" spans="1:15" s="453" customFormat="1" ht="21" customHeight="1" x14ac:dyDescent="0.25">
      <c r="A70" s="456"/>
      <c r="B70" s="457"/>
      <c r="C70" s="529" t="s">
        <v>5588</v>
      </c>
      <c r="D70" s="530"/>
      <c r="E70" s="530"/>
      <c r="F70" s="530"/>
      <c r="G70" s="530"/>
      <c r="H70" s="531"/>
      <c r="I70" s="473"/>
      <c r="J70" s="473"/>
      <c r="K70" s="473"/>
      <c r="L70" s="473"/>
      <c r="M70" s="473"/>
      <c r="N70" s="473"/>
      <c r="O70" s="473"/>
    </row>
    <row r="71" spans="1:15" s="453" customFormat="1" x14ac:dyDescent="0.25">
      <c r="A71" s="456">
        <v>54</v>
      </c>
      <c r="B71" s="457">
        <v>1</v>
      </c>
      <c r="C71" s="457" t="s">
        <v>5310</v>
      </c>
      <c r="D71" s="465" t="s">
        <v>515</v>
      </c>
      <c r="E71" s="465" t="s">
        <v>34</v>
      </c>
      <c r="F71" s="466">
        <v>34</v>
      </c>
      <c r="G71" s="466" t="s">
        <v>395</v>
      </c>
      <c r="H71" s="480" t="s">
        <v>5723</v>
      </c>
      <c r="I71" s="473"/>
      <c r="J71" s="473"/>
      <c r="K71" s="473"/>
      <c r="L71" s="473"/>
      <c r="M71" s="473"/>
      <c r="N71" s="473"/>
      <c r="O71" s="473"/>
    </row>
    <row r="72" spans="1:15" s="453" customFormat="1" ht="21" customHeight="1" x14ac:dyDescent="0.25">
      <c r="A72" s="456">
        <v>55</v>
      </c>
      <c r="B72" s="457">
        <v>2</v>
      </c>
      <c r="C72" s="457" t="s">
        <v>5589</v>
      </c>
      <c r="D72" s="465" t="s">
        <v>5590</v>
      </c>
      <c r="E72" s="465" t="s">
        <v>5591</v>
      </c>
      <c r="F72" s="466">
        <v>88</v>
      </c>
      <c r="G72" s="466" t="s">
        <v>31</v>
      </c>
      <c r="H72" s="481"/>
      <c r="I72" s="473"/>
      <c r="J72" s="473"/>
      <c r="K72" s="473"/>
      <c r="L72" s="473"/>
      <c r="M72" s="473"/>
      <c r="N72" s="473"/>
      <c r="O72" s="473"/>
    </row>
    <row r="73" spans="1:15" s="453" customFormat="1" ht="21" customHeight="1" x14ac:dyDescent="0.25">
      <c r="A73" s="456">
        <v>56</v>
      </c>
      <c r="B73" s="457">
        <v>3</v>
      </c>
      <c r="C73" s="457" t="s">
        <v>5273</v>
      </c>
      <c r="D73" s="459" t="s">
        <v>546</v>
      </c>
      <c r="E73" s="459" t="s">
        <v>39</v>
      </c>
      <c r="F73" s="456">
        <v>92</v>
      </c>
      <c r="G73" s="457" t="s">
        <v>77</v>
      </c>
      <c r="H73" s="479"/>
      <c r="I73" s="473"/>
      <c r="J73" s="473"/>
      <c r="K73" s="473"/>
      <c r="L73" s="473"/>
      <c r="M73" s="473"/>
      <c r="N73" s="473"/>
      <c r="O73" s="473"/>
    </row>
    <row r="74" spans="1:15" s="453" customFormat="1" x14ac:dyDescent="0.25">
      <c r="A74" s="456">
        <v>57</v>
      </c>
      <c r="B74" s="457">
        <v>4</v>
      </c>
      <c r="C74" s="457" t="s">
        <v>5311</v>
      </c>
      <c r="D74" s="465" t="s">
        <v>384</v>
      </c>
      <c r="E74" s="465" t="s">
        <v>39</v>
      </c>
      <c r="F74" s="466">
        <v>34</v>
      </c>
      <c r="G74" s="466" t="s">
        <v>395</v>
      </c>
      <c r="H74" s="480" t="s">
        <v>2219</v>
      </c>
      <c r="I74" s="473"/>
      <c r="J74" s="473"/>
      <c r="K74" s="473"/>
      <c r="L74" s="473"/>
      <c r="M74" s="473"/>
      <c r="N74" s="473"/>
      <c r="O74" s="473"/>
    </row>
    <row r="75" spans="1:15" s="453" customFormat="1" ht="21" customHeight="1" x14ac:dyDescent="0.25">
      <c r="A75" s="456">
        <v>58</v>
      </c>
      <c r="B75" s="457">
        <v>5</v>
      </c>
      <c r="C75" s="457" t="s">
        <v>5312</v>
      </c>
      <c r="D75" s="465" t="s">
        <v>5313</v>
      </c>
      <c r="E75" s="465" t="s">
        <v>41</v>
      </c>
      <c r="F75" s="466">
        <v>96</v>
      </c>
      <c r="G75" s="457" t="s">
        <v>77</v>
      </c>
      <c r="H75" s="481"/>
      <c r="I75" s="473"/>
      <c r="J75" s="473"/>
      <c r="K75" s="473"/>
      <c r="L75" s="473"/>
      <c r="M75" s="473"/>
      <c r="N75" s="473"/>
      <c r="O75" s="473"/>
    </row>
    <row r="76" spans="1:15" s="453" customFormat="1" ht="21" customHeight="1" x14ac:dyDescent="0.25">
      <c r="A76" s="456">
        <v>59</v>
      </c>
      <c r="B76" s="457">
        <v>6</v>
      </c>
      <c r="C76" s="457" t="s">
        <v>5314</v>
      </c>
      <c r="D76" s="465" t="s">
        <v>44</v>
      </c>
      <c r="E76" s="465" t="s">
        <v>41</v>
      </c>
      <c r="F76" s="534" t="s">
        <v>5349</v>
      </c>
      <c r="G76" s="535"/>
      <c r="H76" s="482" t="s">
        <v>583</v>
      </c>
      <c r="I76" s="473"/>
      <c r="J76" s="473"/>
      <c r="K76" s="473"/>
      <c r="L76" s="473"/>
      <c r="M76" s="473"/>
      <c r="N76" s="473"/>
      <c r="O76" s="473"/>
    </row>
    <row r="77" spans="1:15" s="453" customFormat="1" ht="21" customHeight="1" x14ac:dyDescent="0.25">
      <c r="A77" s="456">
        <v>60</v>
      </c>
      <c r="B77" s="457">
        <v>7</v>
      </c>
      <c r="C77" s="457" t="s">
        <v>5315</v>
      </c>
      <c r="D77" s="465" t="s">
        <v>126</v>
      </c>
      <c r="E77" s="465" t="s">
        <v>41</v>
      </c>
      <c r="F77" s="466">
        <v>65</v>
      </c>
      <c r="G77" s="466" t="s">
        <v>72</v>
      </c>
      <c r="H77" s="481"/>
      <c r="I77" s="473"/>
      <c r="J77" s="473"/>
      <c r="K77" s="473"/>
      <c r="L77" s="473"/>
      <c r="M77" s="473"/>
      <c r="N77" s="473"/>
      <c r="O77" s="473"/>
    </row>
    <row r="78" spans="1:15" s="453" customFormat="1" ht="21" customHeight="1" x14ac:dyDescent="0.25">
      <c r="A78" s="456">
        <v>61</v>
      </c>
      <c r="B78" s="457">
        <v>8</v>
      </c>
      <c r="C78" s="457" t="s">
        <v>5316</v>
      </c>
      <c r="D78" s="465" t="s">
        <v>5317</v>
      </c>
      <c r="E78" s="465" t="s">
        <v>178</v>
      </c>
      <c r="F78" s="466">
        <v>94</v>
      </c>
      <c r="G78" s="457" t="s">
        <v>77</v>
      </c>
      <c r="H78" s="481"/>
      <c r="I78" s="473"/>
      <c r="J78" s="473"/>
      <c r="K78" s="473"/>
      <c r="L78" s="473"/>
      <c r="M78" s="473"/>
      <c r="N78" s="473"/>
      <c r="O78" s="473"/>
    </row>
    <row r="79" spans="1:15" s="453" customFormat="1" x14ac:dyDescent="0.25">
      <c r="A79" s="456">
        <v>62</v>
      </c>
      <c r="B79" s="457">
        <v>9</v>
      </c>
      <c r="C79" s="456" t="s">
        <v>5592</v>
      </c>
      <c r="D79" s="458" t="s">
        <v>5593</v>
      </c>
      <c r="E79" s="458" t="s">
        <v>5594</v>
      </c>
      <c r="F79" s="456">
        <v>34</v>
      </c>
      <c r="G79" s="466" t="s">
        <v>395</v>
      </c>
      <c r="H79" s="480" t="s">
        <v>5723</v>
      </c>
      <c r="I79" s="473"/>
      <c r="J79" s="473"/>
      <c r="K79" s="473"/>
      <c r="L79" s="473"/>
      <c r="M79" s="473"/>
      <c r="N79" s="473"/>
      <c r="O79" s="473"/>
    </row>
    <row r="80" spans="1:15" s="453" customFormat="1" ht="21" customHeight="1" x14ac:dyDescent="0.25">
      <c r="A80" s="456">
        <v>63</v>
      </c>
      <c r="B80" s="457">
        <v>10</v>
      </c>
      <c r="C80" s="457" t="s">
        <v>5318</v>
      </c>
      <c r="D80" s="468" t="s">
        <v>5319</v>
      </c>
      <c r="E80" s="469" t="s">
        <v>151</v>
      </c>
      <c r="F80" s="466">
        <v>73</v>
      </c>
      <c r="G80" s="466" t="s">
        <v>72</v>
      </c>
      <c r="H80" s="481"/>
      <c r="I80" s="473"/>
      <c r="J80" s="473"/>
      <c r="K80" s="473"/>
      <c r="L80" s="473"/>
      <c r="M80" s="473"/>
      <c r="N80" s="473"/>
      <c r="O80" s="473"/>
    </row>
    <row r="81" spans="1:15" s="453" customFormat="1" ht="21" customHeight="1" x14ac:dyDescent="0.25">
      <c r="A81" s="456">
        <v>64</v>
      </c>
      <c r="B81" s="457">
        <v>11</v>
      </c>
      <c r="C81" s="457" t="s">
        <v>5320</v>
      </c>
      <c r="D81" s="465" t="s">
        <v>18</v>
      </c>
      <c r="E81" s="465" t="s">
        <v>43</v>
      </c>
      <c r="F81" s="466">
        <v>93</v>
      </c>
      <c r="G81" s="457" t="s">
        <v>77</v>
      </c>
      <c r="H81" s="481"/>
      <c r="I81" s="473"/>
      <c r="J81" s="473"/>
      <c r="K81" s="473"/>
      <c r="L81" s="473"/>
      <c r="M81" s="473"/>
      <c r="N81" s="473"/>
      <c r="O81" s="473"/>
    </row>
    <row r="82" spans="1:15" s="453" customFormat="1" ht="21" customHeight="1" x14ac:dyDescent="0.25">
      <c r="A82" s="456">
        <v>65</v>
      </c>
      <c r="B82" s="457">
        <v>12</v>
      </c>
      <c r="C82" s="457" t="s">
        <v>5282</v>
      </c>
      <c r="D82" s="459" t="s">
        <v>5283</v>
      </c>
      <c r="E82" s="459" t="s">
        <v>523</v>
      </c>
      <c r="F82" s="455">
        <v>77</v>
      </c>
      <c r="G82" s="466" t="s">
        <v>72</v>
      </c>
      <c r="H82" s="479"/>
      <c r="I82" s="473"/>
      <c r="J82" s="473"/>
      <c r="K82" s="473"/>
      <c r="L82" s="473"/>
      <c r="M82" s="473"/>
      <c r="N82" s="473"/>
      <c r="O82" s="473"/>
    </row>
    <row r="83" spans="1:15" s="453" customFormat="1" ht="21" customHeight="1" x14ac:dyDescent="0.25">
      <c r="A83" s="456">
        <v>66</v>
      </c>
      <c r="B83" s="457">
        <v>13</v>
      </c>
      <c r="C83" s="457" t="s">
        <v>5321</v>
      </c>
      <c r="D83" s="465" t="s">
        <v>5322</v>
      </c>
      <c r="E83" s="465" t="s">
        <v>15</v>
      </c>
      <c r="F83" s="466">
        <v>70</v>
      </c>
      <c r="G83" s="466" t="s">
        <v>72</v>
      </c>
      <c r="H83" s="481"/>
      <c r="I83" s="473"/>
      <c r="J83" s="473"/>
      <c r="K83" s="473"/>
      <c r="L83" s="473"/>
      <c r="M83" s="473"/>
      <c r="N83" s="473"/>
      <c r="O83" s="473"/>
    </row>
    <row r="84" spans="1:15" s="453" customFormat="1" ht="21" customHeight="1" x14ac:dyDescent="0.25">
      <c r="A84" s="456">
        <v>67</v>
      </c>
      <c r="B84" s="457">
        <v>14</v>
      </c>
      <c r="C84" s="457" t="s">
        <v>5325</v>
      </c>
      <c r="D84" s="465" t="s">
        <v>188</v>
      </c>
      <c r="E84" s="465" t="s">
        <v>5324</v>
      </c>
      <c r="F84" s="466">
        <v>66</v>
      </c>
      <c r="G84" s="466" t="s">
        <v>72</v>
      </c>
      <c r="H84" s="481"/>
      <c r="I84" s="473"/>
      <c r="J84" s="473"/>
      <c r="K84" s="473"/>
      <c r="L84" s="473"/>
      <c r="M84" s="473"/>
      <c r="N84" s="473"/>
      <c r="O84" s="473"/>
    </row>
    <row r="85" spans="1:15" s="453" customFormat="1" ht="21" customHeight="1" x14ac:dyDescent="0.25">
      <c r="A85" s="456">
        <v>68</v>
      </c>
      <c r="B85" s="457">
        <v>15</v>
      </c>
      <c r="C85" s="457" t="s">
        <v>5326</v>
      </c>
      <c r="D85" s="465" t="s">
        <v>403</v>
      </c>
      <c r="E85" s="465" t="s">
        <v>1686</v>
      </c>
      <c r="F85" s="466">
        <v>88</v>
      </c>
      <c r="G85" s="466" t="s">
        <v>31</v>
      </c>
      <c r="H85" s="481"/>
      <c r="I85" s="473"/>
      <c r="J85" s="473"/>
      <c r="K85" s="473"/>
      <c r="L85" s="473"/>
      <c r="M85" s="473"/>
      <c r="N85" s="473"/>
      <c r="O85" s="473"/>
    </row>
    <row r="86" spans="1:15" s="453" customFormat="1" ht="21" customHeight="1" x14ac:dyDescent="0.25">
      <c r="A86" s="456">
        <v>69</v>
      </c>
      <c r="B86" s="457">
        <v>16</v>
      </c>
      <c r="C86" s="457" t="s">
        <v>5286</v>
      </c>
      <c r="D86" s="459" t="s">
        <v>3557</v>
      </c>
      <c r="E86" s="459" t="s">
        <v>21</v>
      </c>
      <c r="F86" s="456">
        <v>91</v>
      </c>
      <c r="G86" s="457" t="s">
        <v>77</v>
      </c>
      <c r="H86" s="479"/>
      <c r="I86" s="473"/>
      <c r="J86" s="473"/>
      <c r="K86" s="473"/>
      <c r="L86" s="473"/>
      <c r="M86" s="473"/>
      <c r="N86" s="473"/>
      <c r="O86" s="473"/>
    </row>
    <row r="87" spans="1:15" s="453" customFormat="1" ht="21" customHeight="1" x14ac:dyDescent="0.25">
      <c r="A87" s="456">
        <v>70</v>
      </c>
      <c r="B87" s="457">
        <v>17</v>
      </c>
      <c r="C87" s="457" t="s">
        <v>5329</v>
      </c>
      <c r="D87" s="465" t="s">
        <v>121</v>
      </c>
      <c r="E87" s="465" t="s">
        <v>16</v>
      </c>
      <c r="F87" s="466">
        <v>83</v>
      </c>
      <c r="G87" s="466" t="s">
        <v>31</v>
      </c>
      <c r="H87" s="481"/>
      <c r="I87" s="473"/>
      <c r="J87" s="473"/>
      <c r="K87" s="473"/>
      <c r="L87" s="473"/>
      <c r="M87" s="473"/>
      <c r="N87" s="473"/>
      <c r="O87" s="473"/>
    </row>
    <row r="88" spans="1:15" s="453" customFormat="1" ht="21" customHeight="1" x14ac:dyDescent="0.25">
      <c r="A88" s="456">
        <v>71</v>
      </c>
      <c r="B88" s="457">
        <v>18</v>
      </c>
      <c r="C88" s="457" t="s">
        <v>5330</v>
      </c>
      <c r="D88" s="465" t="s">
        <v>218</v>
      </c>
      <c r="E88" s="465" t="s">
        <v>84</v>
      </c>
      <c r="F88" s="466">
        <v>91</v>
      </c>
      <c r="G88" s="457" t="s">
        <v>77</v>
      </c>
      <c r="H88" s="481"/>
      <c r="I88" s="473"/>
      <c r="J88" s="473"/>
      <c r="K88" s="473"/>
      <c r="L88" s="473"/>
      <c r="M88" s="473"/>
      <c r="N88" s="473"/>
      <c r="O88" s="473"/>
    </row>
    <row r="89" spans="1:15" s="453" customFormat="1" ht="21" customHeight="1" x14ac:dyDescent="0.25">
      <c r="A89" s="456">
        <v>72</v>
      </c>
      <c r="B89" s="457">
        <v>19</v>
      </c>
      <c r="C89" s="457" t="s">
        <v>5331</v>
      </c>
      <c r="D89" s="465" t="s">
        <v>98</v>
      </c>
      <c r="E89" s="465" t="s">
        <v>8</v>
      </c>
      <c r="F89" s="466">
        <v>96</v>
      </c>
      <c r="G89" s="457" t="s">
        <v>77</v>
      </c>
      <c r="H89" s="481"/>
      <c r="I89" s="473"/>
      <c r="J89" s="473"/>
      <c r="K89" s="473"/>
      <c r="L89" s="473"/>
      <c r="M89" s="473"/>
      <c r="N89" s="473"/>
      <c r="O89" s="473"/>
    </row>
    <row r="90" spans="1:15" s="453" customFormat="1" ht="21" customHeight="1" x14ac:dyDescent="0.25">
      <c r="A90" s="456">
        <v>73</v>
      </c>
      <c r="B90" s="457">
        <v>20</v>
      </c>
      <c r="C90" s="457" t="s">
        <v>5332</v>
      </c>
      <c r="D90" s="465" t="s">
        <v>3048</v>
      </c>
      <c r="E90" s="465" t="s">
        <v>25</v>
      </c>
      <c r="F90" s="466">
        <v>86</v>
      </c>
      <c r="G90" s="466" t="s">
        <v>31</v>
      </c>
      <c r="H90" s="481"/>
      <c r="I90" s="473"/>
      <c r="J90" s="473"/>
      <c r="K90" s="473"/>
      <c r="L90" s="473"/>
      <c r="M90" s="473"/>
      <c r="N90" s="473"/>
      <c r="O90" s="473"/>
    </row>
    <row r="91" spans="1:15" s="453" customFormat="1" ht="21" customHeight="1" x14ac:dyDescent="0.25">
      <c r="A91" s="456">
        <v>74</v>
      </c>
      <c r="B91" s="457">
        <v>21</v>
      </c>
      <c r="C91" s="457" t="s">
        <v>5333</v>
      </c>
      <c r="D91" s="465" t="s">
        <v>175</v>
      </c>
      <c r="E91" s="465" t="s">
        <v>170</v>
      </c>
      <c r="F91" s="466">
        <v>45</v>
      </c>
      <c r="G91" s="466" t="s">
        <v>101</v>
      </c>
      <c r="H91" s="481"/>
      <c r="I91" s="473"/>
      <c r="J91" s="473"/>
      <c r="K91" s="473"/>
      <c r="L91" s="473"/>
      <c r="M91" s="473"/>
      <c r="N91" s="473"/>
      <c r="O91" s="473"/>
    </row>
    <row r="92" spans="1:15" s="453" customFormat="1" ht="21" customHeight="1" x14ac:dyDescent="0.25">
      <c r="A92" s="456">
        <v>75</v>
      </c>
      <c r="B92" s="457">
        <v>22</v>
      </c>
      <c r="C92" s="457" t="s">
        <v>5334</v>
      </c>
      <c r="D92" s="465" t="s">
        <v>4176</v>
      </c>
      <c r="E92" s="465" t="s">
        <v>341</v>
      </c>
      <c r="F92" s="466">
        <v>65</v>
      </c>
      <c r="G92" s="466" t="s">
        <v>72</v>
      </c>
      <c r="H92" s="481"/>
      <c r="I92" s="473"/>
      <c r="J92" s="473"/>
      <c r="K92" s="473"/>
      <c r="L92" s="473"/>
      <c r="M92" s="473"/>
      <c r="N92" s="473"/>
      <c r="O92" s="473"/>
    </row>
    <row r="93" spans="1:15" s="453" customFormat="1" ht="21" customHeight="1" x14ac:dyDescent="0.25">
      <c r="A93" s="456">
        <v>76</v>
      </c>
      <c r="B93" s="457">
        <v>23</v>
      </c>
      <c r="C93" s="457" t="s">
        <v>5335</v>
      </c>
      <c r="D93" s="465" t="s">
        <v>5336</v>
      </c>
      <c r="E93" s="465" t="s">
        <v>9</v>
      </c>
      <c r="F93" s="466">
        <v>85</v>
      </c>
      <c r="G93" s="466" t="s">
        <v>31</v>
      </c>
      <c r="H93" s="481"/>
      <c r="I93" s="473"/>
      <c r="J93" s="473"/>
      <c r="K93" s="473"/>
      <c r="L93" s="473"/>
      <c r="M93" s="473"/>
      <c r="N93" s="473"/>
      <c r="O93" s="473"/>
    </row>
    <row r="94" spans="1:15" s="453" customFormat="1" ht="21" customHeight="1" x14ac:dyDescent="0.25">
      <c r="A94" s="456">
        <v>77</v>
      </c>
      <c r="B94" s="457">
        <v>24</v>
      </c>
      <c r="C94" s="457" t="s">
        <v>5337</v>
      </c>
      <c r="D94" s="465" t="s">
        <v>313</v>
      </c>
      <c r="E94" s="465" t="s">
        <v>9</v>
      </c>
      <c r="F94" s="466">
        <v>86</v>
      </c>
      <c r="G94" s="466" t="s">
        <v>31</v>
      </c>
      <c r="H94" s="481"/>
      <c r="I94" s="473"/>
      <c r="J94" s="473"/>
      <c r="K94" s="473"/>
      <c r="L94" s="473"/>
      <c r="M94" s="473"/>
      <c r="N94" s="473"/>
      <c r="O94" s="473"/>
    </row>
    <row r="95" spans="1:15" s="453" customFormat="1" ht="21" customHeight="1" x14ac:dyDescent="0.25">
      <c r="A95" s="456">
        <v>78</v>
      </c>
      <c r="B95" s="457">
        <v>25</v>
      </c>
      <c r="C95" s="457" t="s">
        <v>5338</v>
      </c>
      <c r="D95" s="465" t="s">
        <v>188</v>
      </c>
      <c r="E95" s="465" t="s">
        <v>383</v>
      </c>
      <c r="F95" s="466">
        <v>93</v>
      </c>
      <c r="G95" s="457" t="s">
        <v>77</v>
      </c>
      <c r="H95" s="481"/>
      <c r="I95" s="473"/>
      <c r="J95" s="473"/>
      <c r="K95" s="473"/>
      <c r="L95" s="473"/>
      <c r="M95" s="473"/>
      <c r="N95" s="473"/>
      <c r="O95" s="473"/>
    </row>
    <row r="96" spans="1:15" s="453" customFormat="1" ht="21" customHeight="1" x14ac:dyDescent="0.25">
      <c r="A96" s="456">
        <v>79</v>
      </c>
      <c r="B96" s="457">
        <v>26</v>
      </c>
      <c r="C96" s="457" t="s">
        <v>5341</v>
      </c>
      <c r="D96" s="465" t="s">
        <v>144</v>
      </c>
      <c r="E96" s="465" t="s">
        <v>64</v>
      </c>
      <c r="F96" s="456">
        <v>75</v>
      </c>
      <c r="G96" s="466" t="s">
        <v>72</v>
      </c>
      <c r="H96" s="481"/>
      <c r="I96" s="473"/>
      <c r="J96" s="473"/>
      <c r="K96" s="473"/>
      <c r="L96" s="473"/>
      <c r="M96" s="473"/>
      <c r="N96" s="473"/>
      <c r="O96" s="473"/>
    </row>
    <row r="97" spans="1:15" s="453" customFormat="1" ht="21" customHeight="1" x14ac:dyDescent="0.25">
      <c r="A97" s="456">
        <v>80</v>
      </c>
      <c r="B97" s="457">
        <v>27</v>
      </c>
      <c r="C97" s="457" t="s">
        <v>5343</v>
      </c>
      <c r="D97" s="465" t="s">
        <v>5344</v>
      </c>
      <c r="E97" s="465" t="s">
        <v>23</v>
      </c>
      <c r="F97" s="456">
        <v>69</v>
      </c>
      <c r="G97" s="466" t="s">
        <v>72</v>
      </c>
      <c r="H97" s="481"/>
      <c r="I97" s="473"/>
      <c r="J97" s="473"/>
      <c r="K97" s="473"/>
      <c r="L97" s="473"/>
      <c r="M97" s="473"/>
      <c r="N97" s="473"/>
      <c r="O97" s="473"/>
    </row>
    <row r="98" spans="1:15" s="453" customFormat="1" ht="21" customHeight="1" x14ac:dyDescent="0.25">
      <c r="A98" s="456">
        <v>81</v>
      </c>
      <c r="B98" s="457">
        <v>28</v>
      </c>
      <c r="C98" s="457" t="s">
        <v>5345</v>
      </c>
      <c r="D98" s="465" t="s">
        <v>1918</v>
      </c>
      <c r="E98" s="465" t="s">
        <v>12</v>
      </c>
      <c r="F98" s="456">
        <v>69</v>
      </c>
      <c r="G98" s="466" t="s">
        <v>72</v>
      </c>
      <c r="H98" s="481"/>
      <c r="I98" s="473"/>
      <c r="J98" s="473"/>
      <c r="K98" s="473"/>
      <c r="L98" s="473"/>
      <c r="M98" s="473"/>
      <c r="N98" s="473"/>
      <c r="O98" s="473"/>
    </row>
    <row r="99" spans="1:15" s="453" customFormat="1" ht="21" customHeight="1" x14ac:dyDescent="0.25">
      <c r="A99" s="456">
        <v>82</v>
      </c>
      <c r="B99" s="457">
        <v>29</v>
      </c>
      <c r="C99" s="457" t="s">
        <v>5347</v>
      </c>
      <c r="D99" s="465" t="s">
        <v>1218</v>
      </c>
      <c r="E99" s="465" t="s">
        <v>12</v>
      </c>
      <c r="F99" s="456">
        <v>95</v>
      </c>
      <c r="G99" s="457" t="s">
        <v>77</v>
      </c>
      <c r="H99" s="481"/>
      <c r="I99" s="473"/>
      <c r="J99" s="473"/>
      <c r="K99" s="473"/>
      <c r="L99" s="473"/>
      <c r="M99" s="473"/>
      <c r="N99" s="473"/>
      <c r="O99" s="473"/>
    </row>
    <row r="100" spans="1:15" s="453" customFormat="1" ht="21" customHeight="1" x14ac:dyDescent="0.25">
      <c r="A100" s="456">
        <v>83</v>
      </c>
      <c r="B100" s="457">
        <v>30</v>
      </c>
      <c r="C100" s="456" t="s">
        <v>5307</v>
      </c>
      <c r="D100" s="458" t="s">
        <v>5308</v>
      </c>
      <c r="E100" s="458" t="s">
        <v>141</v>
      </c>
      <c r="F100" s="456">
        <v>71</v>
      </c>
      <c r="G100" s="466" t="s">
        <v>72</v>
      </c>
      <c r="H100" s="480"/>
      <c r="I100" s="473"/>
      <c r="J100" s="473"/>
      <c r="K100" s="473"/>
      <c r="L100" s="473"/>
      <c r="M100" s="473"/>
      <c r="N100" s="473"/>
      <c r="O100" s="473"/>
    </row>
    <row r="101" spans="1:15" s="453" customFormat="1" ht="21" customHeight="1" x14ac:dyDescent="0.25">
      <c r="A101" s="456">
        <v>84</v>
      </c>
      <c r="B101" s="457">
        <v>31</v>
      </c>
      <c r="C101" s="457" t="s">
        <v>5348</v>
      </c>
      <c r="D101" s="465" t="s">
        <v>46</v>
      </c>
      <c r="E101" s="465" t="s">
        <v>70</v>
      </c>
      <c r="F101" s="456">
        <v>78</v>
      </c>
      <c r="G101" s="466" t="s">
        <v>72</v>
      </c>
      <c r="H101" s="481"/>
      <c r="I101" s="473"/>
      <c r="J101" s="473"/>
      <c r="K101" s="473"/>
      <c r="L101" s="473"/>
      <c r="M101" s="473"/>
      <c r="N101" s="473"/>
      <c r="O101" s="473"/>
    </row>
    <row r="102" spans="1:15" s="453" customFormat="1" ht="21" customHeight="1" x14ac:dyDescent="0.25">
      <c r="A102" s="456"/>
      <c r="B102" s="457"/>
      <c r="C102" s="529" t="s">
        <v>5595</v>
      </c>
      <c r="D102" s="530"/>
      <c r="E102" s="530"/>
      <c r="F102" s="530"/>
      <c r="G102" s="530"/>
      <c r="H102" s="531"/>
      <c r="I102" s="473"/>
      <c r="J102" s="473"/>
      <c r="K102" s="473"/>
      <c r="L102" s="473"/>
      <c r="M102" s="473"/>
      <c r="N102" s="473"/>
      <c r="O102" s="473"/>
    </row>
    <row r="103" spans="1:15" s="453" customFormat="1" ht="21" customHeight="1" x14ac:dyDescent="0.25">
      <c r="A103" s="456">
        <v>85</v>
      </c>
      <c r="B103" s="457">
        <v>1</v>
      </c>
      <c r="C103" s="457" t="s">
        <v>5272</v>
      </c>
      <c r="D103" s="459" t="s">
        <v>1064</v>
      </c>
      <c r="E103" s="459" t="s">
        <v>34</v>
      </c>
      <c r="F103" s="456">
        <v>78</v>
      </c>
      <c r="G103" s="466" t="s">
        <v>72</v>
      </c>
      <c r="H103" s="479"/>
      <c r="I103" s="473"/>
      <c r="J103" s="473"/>
      <c r="K103" s="473"/>
      <c r="L103" s="473"/>
      <c r="M103" s="473"/>
      <c r="N103" s="473"/>
      <c r="O103" s="473"/>
    </row>
    <row r="104" spans="1:15" s="453" customFormat="1" ht="21" customHeight="1" x14ac:dyDescent="0.25">
      <c r="A104" s="456">
        <v>86</v>
      </c>
      <c r="B104" s="457">
        <v>2</v>
      </c>
      <c r="C104" s="457" t="s">
        <v>5274</v>
      </c>
      <c r="D104" s="459" t="s">
        <v>5275</v>
      </c>
      <c r="E104" s="459" t="s">
        <v>39</v>
      </c>
      <c r="F104" s="456">
        <v>80</v>
      </c>
      <c r="G104" s="456" t="s">
        <v>31</v>
      </c>
      <c r="H104" s="479"/>
      <c r="I104" s="473"/>
      <c r="J104" s="473"/>
      <c r="K104" s="473"/>
      <c r="L104" s="473"/>
      <c r="M104" s="473"/>
      <c r="N104" s="473"/>
      <c r="O104" s="473"/>
    </row>
    <row r="105" spans="1:15" s="453" customFormat="1" ht="21" customHeight="1" x14ac:dyDescent="0.25">
      <c r="A105" s="456">
        <v>87</v>
      </c>
      <c r="B105" s="457">
        <v>3</v>
      </c>
      <c r="C105" s="457" t="s">
        <v>5276</v>
      </c>
      <c r="D105" s="459" t="s">
        <v>5277</v>
      </c>
      <c r="E105" s="459" t="s">
        <v>5278</v>
      </c>
      <c r="F105" s="456">
        <v>90</v>
      </c>
      <c r="G105" s="457" t="s">
        <v>77</v>
      </c>
      <c r="H105" s="479"/>
      <c r="I105" s="473"/>
      <c r="J105" s="473"/>
      <c r="K105" s="473"/>
      <c r="L105" s="473"/>
      <c r="M105" s="473"/>
      <c r="N105" s="473"/>
      <c r="O105" s="473"/>
    </row>
    <row r="106" spans="1:15" s="453" customFormat="1" ht="21" customHeight="1" x14ac:dyDescent="0.25">
      <c r="A106" s="456">
        <v>88</v>
      </c>
      <c r="B106" s="457">
        <v>4</v>
      </c>
      <c r="C106" s="457" t="s">
        <v>5279</v>
      </c>
      <c r="D106" s="459" t="s">
        <v>532</v>
      </c>
      <c r="E106" s="459" t="s">
        <v>41</v>
      </c>
      <c r="F106" s="456">
        <v>83</v>
      </c>
      <c r="G106" s="456" t="s">
        <v>31</v>
      </c>
      <c r="H106" s="479"/>
      <c r="I106" s="473"/>
      <c r="J106" s="473"/>
      <c r="K106" s="473"/>
      <c r="L106" s="473"/>
      <c r="M106" s="473"/>
      <c r="N106" s="473"/>
      <c r="O106" s="473"/>
    </row>
    <row r="107" spans="1:15" s="453" customFormat="1" ht="21" customHeight="1" x14ac:dyDescent="0.25">
      <c r="A107" s="456">
        <v>89</v>
      </c>
      <c r="B107" s="457">
        <v>5</v>
      </c>
      <c r="C107" s="457" t="s">
        <v>5280</v>
      </c>
      <c r="D107" s="459" t="s">
        <v>416</v>
      </c>
      <c r="E107" s="459" t="s">
        <v>41</v>
      </c>
      <c r="F107" s="456">
        <v>73</v>
      </c>
      <c r="G107" s="456" t="s">
        <v>72</v>
      </c>
      <c r="H107" s="479"/>
      <c r="I107" s="473"/>
      <c r="J107" s="473"/>
      <c r="K107" s="473"/>
      <c r="L107" s="473"/>
      <c r="M107" s="473"/>
      <c r="N107" s="473"/>
      <c r="O107" s="473"/>
    </row>
    <row r="108" spans="1:15" s="453" customFormat="1" ht="21" customHeight="1" x14ac:dyDescent="0.25">
      <c r="A108" s="456">
        <v>90</v>
      </c>
      <c r="B108" s="457">
        <v>6</v>
      </c>
      <c r="C108" s="457" t="s">
        <v>5281</v>
      </c>
      <c r="D108" s="459" t="s">
        <v>450</v>
      </c>
      <c r="E108" s="459" t="s">
        <v>41</v>
      </c>
      <c r="F108" s="456">
        <v>100</v>
      </c>
      <c r="G108" s="457" t="s">
        <v>77</v>
      </c>
      <c r="H108" s="479"/>
      <c r="I108" s="473"/>
      <c r="J108" s="473"/>
      <c r="K108" s="473"/>
      <c r="L108" s="473"/>
      <c r="M108" s="473"/>
      <c r="N108" s="473"/>
      <c r="O108" s="473"/>
    </row>
    <row r="109" spans="1:15" s="453" customFormat="1" ht="21" customHeight="1" x14ac:dyDescent="0.25">
      <c r="A109" s="456">
        <v>91</v>
      </c>
      <c r="B109" s="457">
        <v>7</v>
      </c>
      <c r="C109" s="457" t="s">
        <v>5287</v>
      </c>
      <c r="D109" s="459" t="s">
        <v>122</v>
      </c>
      <c r="E109" s="459" t="s">
        <v>56</v>
      </c>
      <c r="F109" s="456">
        <v>74</v>
      </c>
      <c r="G109" s="456" t="s">
        <v>72</v>
      </c>
      <c r="H109" s="479"/>
      <c r="I109" s="473"/>
      <c r="J109" s="473"/>
      <c r="K109" s="473"/>
      <c r="L109" s="473"/>
      <c r="M109" s="473"/>
      <c r="N109" s="473"/>
      <c r="O109" s="473"/>
    </row>
    <row r="110" spans="1:15" s="453" customFormat="1" x14ac:dyDescent="0.25">
      <c r="A110" s="456">
        <v>92</v>
      </c>
      <c r="B110" s="457">
        <v>8</v>
      </c>
      <c r="C110" s="457" t="s">
        <v>5288</v>
      </c>
      <c r="D110" s="459" t="s">
        <v>5289</v>
      </c>
      <c r="E110" s="459" t="s">
        <v>8</v>
      </c>
      <c r="F110" s="456">
        <v>34</v>
      </c>
      <c r="G110" s="456" t="s">
        <v>395</v>
      </c>
      <c r="H110" s="480" t="s">
        <v>5723</v>
      </c>
      <c r="I110" s="473"/>
      <c r="J110" s="473"/>
      <c r="K110" s="473"/>
      <c r="L110" s="473"/>
      <c r="M110" s="473"/>
      <c r="N110" s="473"/>
      <c r="O110" s="473"/>
    </row>
    <row r="111" spans="1:15" s="453" customFormat="1" ht="31.5" customHeight="1" x14ac:dyDescent="0.25">
      <c r="A111" s="456">
        <v>93</v>
      </c>
      <c r="B111" s="457">
        <v>9</v>
      </c>
      <c r="C111" s="457" t="s">
        <v>5293</v>
      </c>
      <c r="D111" s="459" t="s">
        <v>5294</v>
      </c>
      <c r="E111" s="459" t="s">
        <v>25</v>
      </c>
      <c r="F111" s="456">
        <v>80</v>
      </c>
      <c r="G111" s="456" t="s">
        <v>31</v>
      </c>
      <c r="H111" s="479"/>
      <c r="I111" s="473"/>
      <c r="J111" s="473"/>
      <c r="K111" s="473"/>
      <c r="L111" s="473"/>
      <c r="M111" s="473"/>
      <c r="N111" s="473"/>
      <c r="O111" s="473"/>
    </row>
    <row r="112" spans="1:15" s="453" customFormat="1" ht="21" customHeight="1" x14ac:dyDescent="0.25">
      <c r="A112" s="456">
        <v>94</v>
      </c>
      <c r="B112" s="457">
        <v>10</v>
      </c>
      <c r="C112" s="457" t="s">
        <v>5295</v>
      </c>
      <c r="D112" s="459" t="s">
        <v>1545</v>
      </c>
      <c r="E112" s="459" t="s">
        <v>25</v>
      </c>
      <c r="F112" s="456">
        <v>85</v>
      </c>
      <c r="G112" s="456" t="s">
        <v>31</v>
      </c>
      <c r="H112" s="479"/>
      <c r="I112" s="473"/>
      <c r="J112" s="473"/>
      <c r="K112" s="473"/>
      <c r="L112" s="473"/>
      <c r="M112" s="473"/>
      <c r="N112" s="473"/>
      <c r="O112" s="473"/>
    </row>
    <row r="113" spans="1:15" s="453" customFormat="1" ht="21" customHeight="1" x14ac:dyDescent="0.25">
      <c r="A113" s="456">
        <v>95</v>
      </c>
      <c r="B113" s="457">
        <v>11</v>
      </c>
      <c r="C113" s="457" t="s">
        <v>5296</v>
      </c>
      <c r="D113" s="459" t="s">
        <v>3769</v>
      </c>
      <c r="E113" s="459" t="s">
        <v>201</v>
      </c>
      <c r="F113" s="456">
        <v>80</v>
      </c>
      <c r="G113" s="456" t="s">
        <v>31</v>
      </c>
      <c r="H113" s="479"/>
      <c r="I113" s="473"/>
      <c r="J113" s="473"/>
      <c r="K113" s="473"/>
      <c r="L113" s="473"/>
      <c r="M113" s="473"/>
      <c r="N113" s="473"/>
      <c r="O113" s="473"/>
    </row>
    <row r="114" spans="1:15" s="453" customFormat="1" ht="21" customHeight="1" x14ac:dyDescent="0.25">
      <c r="A114" s="456">
        <v>96</v>
      </c>
      <c r="B114" s="457">
        <v>12</v>
      </c>
      <c r="C114" s="457" t="s">
        <v>5596</v>
      </c>
      <c r="D114" s="459" t="s">
        <v>5597</v>
      </c>
      <c r="E114" s="459" t="s">
        <v>62</v>
      </c>
      <c r="F114" s="456">
        <v>50</v>
      </c>
      <c r="G114" s="456" t="s">
        <v>105</v>
      </c>
      <c r="H114" s="480" t="s">
        <v>5441</v>
      </c>
      <c r="I114" s="473"/>
      <c r="J114" s="473"/>
      <c r="K114" s="473"/>
      <c r="L114" s="473"/>
      <c r="M114" s="473"/>
      <c r="N114" s="473"/>
      <c r="O114" s="473"/>
    </row>
    <row r="115" spans="1:15" s="453" customFormat="1" ht="21" customHeight="1" x14ac:dyDescent="0.25">
      <c r="A115" s="456">
        <v>97</v>
      </c>
      <c r="B115" s="457">
        <v>13</v>
      </c>
      <c r="C115" s="457" t="s">
        <v>5300</v>
      </c>
      <c r="D115" s="459" t="s">
        <v>5301</v>
      </c>
      <c r="E115" s="459" t="s">
        <v>17</v>
      </c>
      <c r="F115" s="456">
        <v>95</v>
      </c>
      <c r="G115" s="457" t="s">
        <v>77</v>
      </c>
      <c r="H115" s="480"/>
      <c r="I115" s="473"/>
      <c r="J115" s="473"/>
      <c r="K115" s="473"/>
      <c r="L115" s="473"/>
      <c r="M115" s="473"/>
      <c r="N115" s="473"/>
      <c r="O115" s="473"/>
    </row>
    <row r="116" spans="1:15" s="453" customFormat="1" ht="21" customHeight="1" x14ac:dyDescent="0.25">
      <c r="A116" s="456">
        <v>98</v>
      </c>
      <c r="B116" s="457">
        <v>14</v>
      </c>
      <c r="C116" s="457" t="s">
        <v>5302</v>
      </c>
      <c r="D116" s="459" t="s">
        <v>5303</v>
      </c>
      <c r="E116" s="459" t="s">
        <v>64</v>
      </c>
      <c r="F116" s="456">
        <v>95</v>
      </c>
      <c r="G116" s="457" t="s">
        <v>77</v>
      </c>
      <c r="H116" s="480"/>
      <c r="I116" s="473"/>
      <c r="J116" s="473"/>
      <c r="K116" s="473"/>
      <c r="L116" s="473"/>
      <c r="M116" s="473"/>
      <c r="N116" s="473"/>
      <c r="O116" s="473"/>
    </row>
    <row r="117" spans="1:15" s="453" customFormat="1" ht="21" customHeight="1" x14ac:dyDescent="0.25">
      <c r="A117" s="456">
        <v>99</v>
      </c>
      <c r="B117" s="457">
        <v>15</v>
      </c>
      <c r="C117" s="457" t="s">
        <v>5304</v>
      </c>
      <c r="D117" s="459" t="s">
        <v>1490</v>
      </c>
      <c r="E117" s="459" t="s">
        <v>136</v>
      </c>
      <c r="F117" s="456">
        <v>95</v>
      </c>
      <c r="G117" s="457" t="s">
        <v>77</v>
      </c>
      <c r="H117" s="480"/>
      <c r="I117" s="473"/>
      <c r="J117" s="473"/>
      <c r="K117" s="473"/>
      <c r="L117" s="473"/>
      <c r="M117" s="473"/>
      <c r="N117" s="473"/>
      <c r="O117" s="473"/>
    </row>
    <row r="118" spans="1:15" s="453" customFormat="1" ht="21" customHeight="1" x14ac:dyDescent="0.25">
      <c r="A118" s="456">
        <v>100</v>
      </c>
      <c r="B118" s="457">
        <v>16</v>
      </c>
      <c r="C118" s="457" t="s">
        <v>5305</v>
      </c>
      <c r="D118" s="459" t="s">
        <v>384</v>
      </c>
      <c r="E118" s="459" t="s">
        <v>12</v>
      </c>
      <c r="F118" s="456">
        <v>80</v>
      </c>
      <c r="G118" s="456" t="s">
        <v>31</v>
      </c>
      <c r="H118" s="480"/>
      <c r="I118" s="473"/>
      <c r="J118" s="473"/>
      <c r="K118" s="473"/>
      <c r="L118" s="473"/>
      <c r="M118" s="473"/>
      <c r="N118" s="473"/>
      <c r="O118" s="473"/>
    </row>
    <row r="119" spans="1:15" s="453" customFormat="1" ht="21" customHeight="1" x14ac:dyDescent="0.25">
      <c r="A119" s="456"/>
      <c r="B119" s="457"/>
      <c r="C119" s="529" t="s">
        <v>5598</v>
      </c>
      <c r="D119" s="530"/>
      <c r="E119" s="530"/>
      <c r="F119" s="530"/>
      <c r="G119" s="530"/>
      <c r="H119" s="531"/>
      <c r="I119" s="473"/>
      <c r="J119" s="473"/>
      <c r="K119" s="473"/>
      <c r="L119" s="473"/>
      <c r="M119" s="473"/>
      <c r="N119" s="473"/>
      <c r="O119" s="473"/>
    </row>
    <row r="120" spans="1:15" s="453" customFormat="1" ht="21" customHeight="1" x14ac:dyDescent="0.25">
      <c r="A120" s="456">
        <v>101</v>
      </c>
      <c r="B120" s="457">
        <v>1</v>
      </c>
      <c r="C120" s="467" t="s">
        <v>5599</v>
      </c>
      <c r="D120" s="470" t="s">
        <v>5600</v>
      </c>
      <c r="E120" s="470" t="s">
        <v>5601</v>
      </c>
      <c r="F120" s="467">
        <v>75</v>
      </c>
      <c r="G120" s="467" t="s">
        <v>72</v>
      </c>
      <c r="H120" s="482"/>
      <c r="I120" s="473"/>
      <c r="J120" s="473"/>
      <c r="K120" s="473"/>
      <c r="L120" s="473"/>
      <c r="M120" s="473"/>
      <c r="N120" s="473"/>
      <c r="O120" s="473"/>
    </row>
    <row r="121" spans="1:15" s="453" customFormat="1" ht="21" customHeight="1" x14ac:dyDescent="0.25">
      <c r="A121" s="456">
        <v>102</v>
      </c>
      <c r="B121" s="457">
        <v>2</v>
      </c>
      <c r="C121" s="467" t="s">
        <v>5602</v>
      </c>
      <c r="D121" s="470" t="s">
        <v>5603</v>
      </c>
      <c r="E121" s="470" t="s">
        <v>5604</v>
      </c>
      <c r="F121" s="467">
        <v>80</v>
      </c>
      <c r="G121" s="467" t="s">
        <v>31</v>
      </c>
      <c r="H121" s="482"/>
      <c r="I121" s="473"/>
      <c r="J121" s="473"/>
      <c r="K121" s="473"/>
      <c r="L121" s="473"/>
      <c r="M121" s="473"/>
      <c r="N121" s="473"/>
      <c r="O121" s="473"/>
    </row>
    <row r="122" spans="1:15" s="453" customFormat="1" ht="21" customHeight="1" x14ac:dyDescent="0.25">
      <c r="A122" s="456">
        <v>103</v>
      </c>
      <c r="B122" s="457">
        <v>3</v>
      </c>
      <c r="C122" s="467" t="s">
        <v>5605</v>
      </c>
      <c r="D122" s="470" t="s">
        <v>5606</v>
      </c>
      <c r="E122" s="470" t="s">
        <v>5607</v>
      </c>
      <c r="F122" s="467">
        <v>73</v>
      </c>
      <c r="G122" s="467" t="s">
        <v>72</v>
      </c>
      <c r="H122" s="482"/>
      <c r="I122" s="473"/>
      <c r="J122" s="473"/>
      <c r="K122" s="473"/>
      <c r="L122" s="473"/>
      <c r="M122" s="473"/>
      <c r="N122" s="473"/>
      <c r="O122" s="473"/>
    </row>
    <row r="123" spans="1:15" s="453" customFormat="1" ht="21" customHeight="1" x14ac:dyDescent="0.25">
      <c r="A123" s="456">
        <v>104</v>
      </c>
      <c r="B123" s="457">
        <v>4</v>
      </c>
      <c r="C123" s="457" t="s">
        <v>5290</v>
      </c>
      <c r="D123" s="459" t="s">
        <v>493</v>
      </c>
      <c r="E123" s="459" t="s">
        <v>8</v>
      </c>
      <c r="F123" s="456">
        <v>80</v>
      </c>
      <c r="G123" s="467" t="s">
        <v>31</v>
      </c>
      <c r="H123" s="479"/>
      <c r="I123" s="473"/>
      <c r="J123" s="473"/>
      <c r="K123" s="473"/>
      <c r="L123" s="473"/>
      <c r="M123" s="473"/>
      <c r="N123" s="473"/>
      <c r="O123" s="473"/>
    </row>
    <row r="124" spans="1:15" s="453" customFormat="1" ht="21" customHeight="1" x14ac:dyDescent="0.25">
      <c r="A124" s="456">
        <v>105</v>
      </c>
      <c r="B124" s="457">
        <v>5</v>
      </c>
      <c r="C124" s="457" t="s">
        <v>5292</v>
      </c>
      <c r="D124" s="459" t="s">
        <v>181</v>
      </c>
      <c r="E124" s="459" t="s">
        <v>111</v>
      </c>
      <c r="F124" s="456">
        <v>94</v>
      </c>
      <c r="G124" s="457" t="s">
        <v>77</v>
      </c>
      <c r="H124" s="479"/>
      <c r="I124" s="473"/>
      <c r="J124" s="473"/>
      <c r="K124" s="473"/>
      <c r="L124" s="473"/>
      <c r="M124" s="473"/>
      <c r="N124" s="473"/>
      <c r="O124" s="473"/>
    </row>
    <row r="125" spans="1:15" s="453" customFormat="1" ht="21" customHeight="1" x14ac:dyDescent="0.25">
      <c r="A125" s="456">
        <v>106</v>
      </c>
      <c r="B125" s="457">
        <v>6</v>
      </c>
      <c r="C125" s="457" t="s">
        <v>5298</v>
      </c>
      <c r="D125" s="459" t="s">
        <v>253</v>
      </c>
      <c r="E125" s="459" t="s">
        <v>11</v>
      </c>
      <c r="F125" s="456">
        <v>93</v>
      </c>
      <c r="G125" s="457" t="s">
        <v>77</v>
      </c>
      <c r="H125" s="479"/>
      <c r="I125" s="473"/>
      <c r="J125" s="473"/>
      <c r="K125" s="473"/>
      <c r="L125" s="473"/>
      <c r="M125" s="473"/>
      <c r="N125" s="473"/>
      <c r="O125" s="473"/>
    </row>
    <row r="126" spans="1:15" s="453" customFormat="1" ht="21" customHeight="1" x14ac:dyDescent="0.25">
      <c r="A126" s="456">
        <v>107</v>
      </c>
      <c r="B126" s="457">
        <v>7</v>
      </c>
      <c r="C126" s="457" t="s">
        <v>5299</v>
      </c>
      <c r="D126" s="459" t="s">
        <v>18</v>
      </c>
      <c r="E126" s="459" t="s">
        <v>2023</v>
      </c>
      <c r="F126" s="456">
        <v>84</v>
      </c>
      <c r="G126" s="467" t="s">
        <v>31</v>
      </c>
      <c r="H126" s="479"/>
      <c r="I126" s="473"/>
      <c r="J126" s="473"/>
      <c r="K126" s="473"/>
      <c r="L126" s="473"/>
      <c r="M126" s="473"/>
      <c r="N126" s="473"/>
      <c r="O126" s="473"/>
    </row>
    <row r="127" spans="1:15" s="453" customFormat="1" ht="21" customHeight="1" x14ac:dyDescent="0.25">
      <c r="A127" s="456">
        <v>108</v>
      </c>
      <c r="B127" s="457">
        <v>8</v>
      </c>
      <c r="C127" s="457" t="s">
        <v>5309</v>
      </c>
      <c r="D127" s="459" t="s">
        <v>389</v>
      </c>
      <c r="E127" s="459" t="s">
        <v>70</v>
      </c>
      <c r="F127" s="456">
        <v>84</v>
      </c>
      <c r="G127" s="467" t="s">
        <v>31</v>
      </c>
      <c r="H127" s="480"/>
      <c r="I127" s="473"/>
      <c r="J127" s="473"/>
      <c r="K127" s="473"/>
      <c r="L127" s="473"/>
      <c r="M127" s="473"/>
      <c r="N127" s="473"/>
      <c r="O127" s="473"/>
    </row>
    <row r="128" spans="1:15" s="453" customFormat="1" ht="21" customHeight="1" x14ac:dyDescent="0.25">
      <c r="A128" s="456"/>
      <c r="B128" s="457"/>
      <c r="C128" s="529" t="s">
        <v>5608</v>
      </c>
      <c r="D128" s="530"/>
      <c r="E128" s="530"/>
      <c r="F128" s="530"/>
      <c r="G128" s="530"/>
      <c r="H128" s="531"/>
      <c r="I128" s="473"/>
      <c r="J128" s="473"/>
      <c r="K128" s="473"/>
      <c r="L128" s="473"/>
      <c r="M128" s="473"/>
      <c r="N128" s="473"/>
      <c r="O128" s="473"/>
    </row>
    <row r="129" spans="1:15" s="453" customFormat="1" ht="21" customHeight="1" x14ac:dyDescent="0.25">
      <c r="A129" s="456">
        <v>109</v>
      </c>
      <c r="B129" s="457">
        <v>1</v>
      </c>
      <c r="C129" s="457" t="s">
        <v>5284</v>
      </c>
      <c r="D129" s="459" t="s">
        <v>5285</v>
      </c>
      <c r="E129" s="459" t="s">
        <v>15</v>
      </c>
      <c r="F129" s="456">
        <v>67</v>
      </c>
      <c r="G129" s="456" t="s">
        <v>72</v>
      </c>
      <c r="H129" s="479"/>
      <c r="I129" s="473"/>
      <c r="J129" s="473"/>
      <c r="K129" s="473"/>
      <c r="L129" s="473"/>
      <c r="M129" s="473"/>
      <c r="N129" s="473"/>
      <c r="O129" s="473"/>
    </row>
    <row r="130" spans="1:15" s="453" customFormat="1" ht="21" customHeight="1" x14ac:dyDescent="0.25">
      <c r="A130" s="456">
        <v>110</v>
      </c>
      <c r="B130" s="457">
        <v>2</v>
      </c>
      <c r="C130" s="457" t="s">
        <v>5323</v>
      </c>
      <c r="D130" s="465" t="s">
        <v>323</v>
      </c>
      <c r="E130" s="465" t="s">
        <v>5324</v>
      </c>
      <c r="F130" s="466">
        <v>70</v>
      </c>
      <c r="G130" s="456" t="s">
        <v>72</v>
      </c>
      <c r="H130" s="481"/>
      <c r="I130" s="473"/>
      <c r="J130" s="473"/>
      <c r="K130" s="473"/>
      <c r="L130" s="473"/>
      <c r="M130" s="473"/>
      <c r="N130" s="473"/>
      <c r="O130" s="473"/>
    </row>
    <row r="131" spans="1:15" s="453" customFormat="1" ht="21" customHeight="1" x14ac:dyDescent="0.25">
      <c r="A131" s="456">
        <v>111</v>
      </c>
      <c r="B131" s="457">
        <v>3</v>
      </c>
      <c r="C131" s="457" t="s">
        <v>5327</v>
      </c>
      <c r="D131" s="465" t="s">
        <v>5328</v>
      </c>
      <c r="E131" s="465" t="s">
        <v>21</v>
      </c>
      <c r="F131" s="466">
        <v>98</v>
      </c>
      <c r="G131" s="457" t="s">
        <v>77</v>
      </c>
      <c r="H131" s="481"/>
      <c r="I131" s="473"/>
      <c r="J131" s="473"/>
      <c r="K131" s="473"/>
      <c r="L131" s="473"/>
      <c r="M131" s="473"/>
      <c r="N131" s="473"/>
      <c r="O131" s="473"/>
    </row>
    <row r="132" spans="1:15" s="453" customFormat="1" ht="21" customHeight="1" x14ac:dyDescent="0.25">
      <c r="A132" s="456">
        <v>112</v>
      </c>
      <c r="B132" s="457">
        <v>4</v>
      </c>
      <c r="C132" s="457" t="s">
        <v>5291</v>
      </c>
      <c r="D132" s="459" t="s">
        <v>59</v>
      </c>
      <c r="E132" s="459" t="s">
        <v>8</v>
      </c>
      <c r="F132" s="456">
        <v>65</v>
      </c>
      <c r="G132" s="456" t="s">
        <v>72</v>
      </c>
      <c r="H132" s="479"/>
      <c r="I132" s="473"/>
      <c r="J132" s="473"/>
      <c r="K132" s="473"/>
      <c r="L132" s="473"/>
      <c r="M132" s="473"/>
      <c r="N132" s="473"/>
      <c r="O132" s="473"/>
    </row>
    <row r="133" spans="1:15" s="453" customFormat="1" ht="21" customHeight="1" x14ac:dyDescent="0.25">
      <c r="A133" s="456">
        <v>113</v>
      </c>
      <c r="B133" s="457">
        <v>5</v>
      </c>
      <c r="C133" s="457" t="s">
        <v>5297</v>
      </c>
      <c r="D133" s="459" t="s">
        <v>295</v>
      </c>
      <c r="E133" s="459" t="s">
        <v>212</v>
      </c>
      <c r="F133" s="456">
        <v>67</v>
      </c>
      <c r="G133" s="456" t="s">
        <v>72</v>
      </c>
      <c r="H133" s="479"/>
      <c r="I133" s="473"/>
      <c r="J133" s="473"/>
      <c r="K133" s="473"/>
      <c r="L133" s="473"/>
      <c r="M133" s="473"/>
      <c r="N133" s="473"/>
      <c r="O133" s="473"/>
    </row>
    <row r="134" spans="1:15" s="453" customFormat="1" ht="21" customHeight="1" x14ac:dyDescent="0.25">
      <c r="A134" s="456">
        <v>114</v>
      </c>
      <c r="B134" s="457">
        <v>6</v>
      </c>
      <c r="C134" s="457" t="s">
        <v>5306</v>
      </c>
      <c r="D134" s="459" t="s">
        <v>4436</v>
      </c>
      <c r="E134" s="459" t="s">
        <v>12</v>
      </c>
      <c r="F134" s="456">
        <v>67</v>
      </c>
      <c r="G134" s="456" t="s">
        <v>72</v>
      </c>
      <c r="H134" s="480"/>
      <c r="I134" s="473"/>
      <c r="J134" s="473"/>
      <c r="K134" s="473"/>
      <c r="L134" s="473"/>
      <c r="M134" s="473"/>
      <c r="N134" s="473"/>
      <c r="O134" s="473"/>
    </row>
    <row r="135" spans="1:15" s="453" customFormat="1" ht="21" customHeight="1" x14ac:dyDescent="0.25">
      <c r="A135" s="460"/>
      <c r="B135" s="461"/>
      <c r="C135" s="471"/>
      <c r="D135" s="463"/>
      <c r="E135" s="463"/>
      <c r="F135" s="464"/>
      <c r="G135" s="461"/>
      <c r="H135" s="462"/>
      <c r="I135" s="473"/>
      <c r="J135" s="473"/>
      <c r="K135" s="473"/>
      <c r="L135" s="473"/>
      <c r="M135" s="473"/>
      <c r="N135" s="473"/>
      <c r="O135" s="473"/>
    </row>
    <row r="136" spans="1:15" s="453" customFormat="1" ht="21" customHeight="1" x14ac:dyDescent="0.25">
      <c r="A136" s="452" t="s">
        <v>5386</v>
      </c>
      <c r="B136" s="452"/>
      <c r="C136" s="452"/>
      <c r="D136" s="452"/>
      <c r="E136" s="452"/>
      <c r="F136" s="452"/>
      <c r="G136" s="452"/>
      <c r="H136" s="452"/>
      <c r="I136" s="473"/>
      <c r="J136" s="473"/>
      <c r="K136" s="473"/>
      <c r="L136" s="473"/>
      <c r="M136" s="473"/>
      <c r="N136" s="473"/>
      <c r="O136" s="473"/>
    </row>
    <row r="137" spans="1:15" s="453" customFormat="1" ht="21" customHeight="1" x14ac:dyDescent="0.25">
      <c r="A137" s="454" t="s">
        <v>117</v>
      </c>
      <c r="B137" s="454" t="s">
        <v>117</v>
      </c>
      <c r="C137" s="454" t="s">
        <v>553</v>
      </c>
      <c r="D137" s="454" t="s">
        <v>563</v>
      </c>
      <c r="E137" s="454" t="s">
        <v>500</v>
      </c>
      <c r="F137" s="455" t="s">
        <v>556</v>
      </c>
      <c r="G137" s="455" t="s">
        <v>465</v>
      </c>
      <c r="H137" s="479" t="s">
        <v>466</v>
      </c>
      <c r="I137" s="473"/>
      <c r="J137" s="473"/>
      <c r="K137" s="473"/>
      <c r="L137" s="473"/>
      <c r="M137" s="473"/>
      <c r="N137" s="473"/>
      <c r="O137" s="473"/>
    </row>
    <row r="138" spans="1:15" s="453" customFormat="1" ht="21" customHeight="1" x14ac:dyDescent="0.25">
      <c r="A138" s="456"/>
      <c r="B138" s="457"/>
      <c r="C138" s="529" t="s">
        <v>5609</v>
      </c>
      <c r="D138" s="530"/>
      <c r="E138" s="530"/>
      <c r="F138" s="530"/>
      <c r="G138" s="530"/>
      <c r="H138" s="531"/>
      <c r="I138" s="473"/>
      <c r="J138" s="473"/>
      <c r="K138" s="473"/>
      <c r="L138" s="473"/>
      <c r="M138" s="473"/>
      <c r="N138" s="473"/>
      <c r="O138" s="473"/>
    </row>
    <row r="139" spans="1:15" s="453" customFormat="1" ht="21" customHeight="1" x14ac:dyDescent="0.25">
      <c r="A139" s="456">
        <v>115</v>
      </c>
      <c r="B139" s="457">
        <v>1</v>
      </c>
      <c r="C139" s="456" t="s">
        <v>5610</v>
      </c>
      <c r="D139" s="458" t="s">
        <v>479</v>
      </c>
      <c r="E139" s="458" t="s">
        <v>34</v>
      </c>
      <c r="F139" s="456">
        <v>90</v>
      </c>
      <c r="G139" s="457" t="s">
        <v>77</v>
      </c>
      <c r="H139" s="486"/>
      <c r="I139" s="473"/>
      <c r="J139" s="473"/>
      <c r="K139" s="473"/>
      <c r="L139" s="473"/>
      <c r="M139" s="473"/>
      <c r="N139" s="473"/>
      <c r="O139" s="473"/>
    </row>
    <row r="140" spans="1:15" s="453" customFormat="1" ht="21" customHeight="1" x14ac:dyDescent="0.25">
      <c r="A140" s="456">
        <v>116</v>
      </c>
      <c r="B140" s="457">
        <v>2</v>
      </c>
      <c r="C140" s="456" t="s">
        <v>5611</v>
      </c>
      <c r="D140" s="458" t="s">
        <v>530</v>
      </c>
      <c r="E140" s="458" t="s">
        <v>278</v>
      </c>
      <c r="F140" s="456">
        <v>98</v>
      </c>
      <c r="G140" s="485" t="s">
        <v>77</v>
      </c>
      <c r="H140" s="488"/>
      <c r="I140" s="473"/>
      <c r="J140" s="473"/>
      <c r="K140" s="473"/>
      <c r="L140" s="473"/>
      <c r="M140" s="473"/>
      <c r="N140" s="473"/>
      <c r="O140" s="473"/>
    </row>
    <row r="141" spans="1:15" s="453" customFormat="1" ht="21" customHeight="1" x14ac:dyDescent="0.25">
      <c r="A141" s="456">
        <v>117</v>
      </c>
      <c r="B141" s="457">
        <v>3</v>
      </c>
      <c r="C141" s="456" t="s">
        <v>5612</v>
      </c>
      <c r="D141" s="458" t="s">
        <v>5613</v>
      </c>
      <c r="E141" s="458" t="s">
        <v>41</v>
      </c>
      <c r="F141" s="456">
        <v>91</v>
      </c>
      <c r="G141" s="485" t="s">
        <v>77</v>
      </c>
      <c r="H141" s="488"/>
      <c r="I141" s="473"/>
      <c r="J141" s="473"/>
      <c r="K141" s="473"/>
      <c r="L141" s="473"/>
      <c r="M141" s="473"/>
      <c r="N141" s="473"/>
      <c r="O141" s="473"/>
    </row>
    <row r="142" spans="1:15" s="453" customFormat="1" ht="21" customHeight="1" x14ac:dyDescent="0.25">
      <c r="A142" s="456">
        <v>118</v>
      </c>
      <c r="B142" s="457">
        <v>4</v>
      </c>
      <c r="C142" s="456" t="s">
        <v>5614</v>
      </c>
      <c r="D142" s="458" t="s">
        <v>5615</v>
      </c>
      <c r="E142" s="458" t="s">
        <v>149</v>
      </c>
      <c r="F142" s="456">
        <v>90</v>
      </c>
      <c r="G142" s="485" t="s">
        <v>77</v>
      </c>
      <c r="H142" s="488"/>
      <c r="I142" s="473"/>
      <c r="J142" s="473"/>
      <c r="K142" s="473"/>
      <c r="L142" s="473"/>
      <c r="M142" s="473"/>
      <c r="N142" s="473"/>
      <c r="O142" s="473"/>
    </row>
    <row r="143" spans="1:15" s="453" customFormat="1" ht="21" customHeight="1" x14ac:dyDescent="0.25">
      <c r="A143" s="456">
        <v>119</v>
      </c>
      <c r="B143" s="457">
        <v>5</v>
      </c>
      <c r="C143" s="456" t="s">
        <v>5616</v>
      </c>
      <c r="D143" s="458" t="s">
        <v>5617</v>
      </c>
      <c r="E143" s="458" t="s">
        <v>1686</v>
      </c>
      <c r="F143" s="456">
        <v>80</v>
      </c>
      <c r="G143" s="485" t="s">
        <v>31</v>
      </c>
      <c r="H143" s="488"/>
      <c r="I143" s="473"/>
      <c r="J143" s="473"/>
      <c r="K143" s="473"/>
      <c r="L143" s="473"/>
      <c r="M143" s="473"/>
      <c r="N143" s="473"/>
      <c r="O143" s="473"/>
    </row>
    <row r="144" spans="1:15" s="453" customFormat="1" ht="21" customHeight="1" x14ac:dyDescent="0.25">
      <c r="A144" s="456">
        <v>120</v>
      </c>
      <c r="B144" s="457">
        <v>6</v>
      </c>
      <c r="C144" s="456" t="s">
        <v>5618</v>
      </c>
      <c r="D144" s="458" t="s">
        <v>5619</v>
      </c>
      <c r="E144" s="458" t="s">
        <v>21</v>
      </c>
      <c r="F144" s="456">
        <v>65</v>
      </c>
      <c r="G144" s="485" t="s">
        <v>72</v>
      </c>
      <c r="H144" s="488"/>
      <c r="I144" s="473"/>
      <c r="J144" s="473"/>
      <c r="K144" s="473"/>
      <c r="L144" s="473"/>
      <c r="M144" s="473"/>
      <c r="N144" s="473"/>
      <c r="O144" s="473"/>
    </row>
    <row r="145" spans="1:15" s="453" customFormat="1" ht="21" customHeight="1" x14ac:dyDescent="0.25">
      <c r="A145" s="456">
        <v>121</v>
      </c>
      <c r="B145" s="457">
        <v>7</v>
      </c>
      <c r="C145" s="456" t="s">
        <v>5620</v>
      </c>
      <c r="D145" s="458" t="s">
        <v>5621</v>
      </c>
      <c r="E145" s="458" t="s">
        <v>189</v>
      </c>
      <c r="F145" s="455">
        <v>77</v>
      </c>
      <c r="G145" s="485" t="s">
        <v>72</v>
      </c>
      <c r="H145" s="488"/>
      <c r="I145" s="462"/>
      <c r="J145" s="463"/>
      <c r="K145" s="463"/>
      <c r="L145" s="462"/>
      <c r="M145" s="461"/>
      <c r="N145" s="462"/>
      <c r="O145" s="473"/>
    </row>
    <row r="146" spans="1:15" s="453" customFormat="1" ht="21" customHeight="1" x14ac:dyDescent="0.25">
      <c r="A146" s="456">
        <v>122</v>
      </c>
      <c r="B146" s="457">
        <v>8</v>
      </c>
      <c r="C146" s="456" t="s">
        <v>5622</v>
      </c>
      <c r="D146" s="458" t="s">
        <v>5623</v>
      </c>
      <c r="E146" s="458" t="s">
        <v>1972</v>
      </c>
      <c r="F146" s="456">
        <v>80</v>
      </c>
      <c r="G146" s="485" t="s">
        <v>31</v>
      </c>
      <c r="H146" s="488"/>
      <c r="I146" s="462"/>
      <c r="J146" s="463"/>
      <c r="K146" s="463"/>
      <c r="L146" s="462"/>
      <c r="M146" s="461"/>
      <c r="N146" s="462"/>
      <c r="O146" s="473"/>
    </row>
    <row r="147" spans="1:15" s="453" customFormat="1" ht="21" customHeight="1" x14ac:dyDescent="0.25">
      <c r="A147" s="456">
        <v>123</v>
      </c>
      <c r="B147" s="457">
        <v>9</v>
      </c>
      <c r="C147" s="456" t="s">
        <v>5624</v>
      </c>
      <c r="D147" s="458" t="s">
        <v>1203</v>
      </c>
      <c r="E147" s="458" t="s">
        <v>8</v>
      </c>
      <c r="F147" s="456">
        <v>80</v>
      </c>
      <c r="G147" s="485" t="s">
        <v>31</v>
      </c>
      <c r="H147" s="488"/>
      <c r="I147" s="462"/>
      <c r="J147" s="463"/>
      <c r="K147" s="463"/>
      <c r="L147" s="462"/>
      <c r="M147" s="461"/>
      <c r="N147" s="462"/>
      <c r="O147" s="473"/>
    </row>
    <row r="148" spans="1:15" s="453" customFormat="1" ht="21" customHeight="1" x14ac:dyDescent="0.25">
      <c r="A148" s="456">
        <v>124</v>
      </c>
      <c r="B148" s="457">
        <v>10</v>
      </c>
      <c r="C148" s="456" t="s">
        <v>5625</v>
      </c>
      <c r="D148" s="458" t="s">
        <v>5626</v>
      </c>
      <c r="E148" s="458" t="s">
        <v>8</v>
      </c>
      <c r="F148" s="456">
        <v>90</v>
      </c>
      <c r="G148" s="457" t="s">
        <v>77</v>
      </c>
      <c r="H148" s="487"/>
      <c r="I148" s="473"/>
      <c r="J148" s="473"/>
      <c r="K148" s="473"/>
      <c r="L148" s="473"/>
      <c r="M148" s="473"/>
      <c r="N148" s="473"/>
      <c r="O148" s="473"/>
    </row>
    <row r="149" spans="1:15" s="453" customFormat="1" x14ac:dyDescent="0.25">
      <c r="A149" s="456">
        <v>125</v>
      </c>
      <c r="B149" s="457">
        <v>11</v>
      </c>
      <c r="C149" s="456" t="s">
        <v>5627</v>
      </c>
      <c r="D149" s="458" t="s">
        <v>512</v>
      </c>
      <c r="E149" s="458" t="s">
        <v>25</v>
      </c>
      <c r="F149" s="456">
        <v>34</v>
      </c>
      <c r="G149" s="457" t="s">
        <v>395</v>
      </c>
      <c r="H149" s="480" t="s">
        <v>5724</v>
      </c>
      <c r="I149" s="462"/>
      <c r="J149" s="463"/>
      <c r="K149" s="463"/>
      <c r="L149" s="462"/>
      <c r="M149" s="461"/>
      <c r="N149" s="462"/>
      <c r="O149" s="473"/>
    </row>
    <row r="150" spans="1:15" s="453" customFormat="1" ht="21" customHeight="1" x14ac:dyDescent="0.25">
      <c r="A150" s="456">
        <v>126</v>
      </c>
      <c r="B150" s="457">
        <v>12</v>
      </c>
      <c r="C150" s="456" t="s">
        <v>5628</v>
      </c>
      <c r="D150" s="458" t="s">
        <v>5629</v>
      </c>
      <c r="E150" s="458" t="s">
        <v>299</v>
      </c>
      <c r="F150" s="456">
        <v>86</v>
      </c>
      <c r="G150" s="457" t="s">
        <v>31</v>
      </c>
      <c r="H150" s="480"/>
      <c r="I150" s="473"/>
      <c r="J150" s="473"/>
      <c r="K150" s="473"/>
      <c r="L150" s="473"/>
      <c r="M150" s="473"/>
      <c r="N150" s="473"/>
      <c r="O150" s="473"/>
    </row>
    <row r="151" spans="1:15" s="453" customFormat="1" ht="21" customHeight="1" x14ac:dyDescent="0.25">
      <c r="A151" s="456">
        <v>127</v>
      </c>
      <c r="B151" s="457">
        <v>13</v>
      </c>
      <c r="C151" s="456" t="s">
        <v>5630</v>
      </c>
      <c r="D151" s="458" t="s">
        <v>5631</v>
      </c>
      <c r="E151" s="458" t="s">
        <v>130</v>
      </c>
      <c r="F151" s="456">
        <v>80</v>
      </c>
      <c r="G151" s="457" t="s">
        <v>31</v>
      </c>
      <c r="H151" s="480"/>
      <c r="I151" s="473"/>
      <c r="J151" s="473"/>
      <c r="K151" s="473"/>
      <c r="L151" s="473"/>
      <c r="M151" s="473"/>
      <c r="N151" s="473"/>
      <c r="O151" s="473"/>
    </row>
    <row r="152" spans="1:15" s="453" customFormat="1" ht="21" customHeight="1" x14ac:dyDescent="0.25">
      <c r="A152" s="456">
        <v>128</v>
      </c>
      <c r="B152" s="457">
        <v>14</v>
      </c>
      <c r="C152" s="456" t="s">
        <v>5632</v>
      </c>
      <c r="D152" s="458" t="s">
        <v>5633</v>
      </c>
      <c r="E152" s="458" t="s">
        <v>22</v>
      </c>
      <c r="F152" s="456">
        <v>96</v>
      </c>
      <c r="G152" s="457" t="s">
        <v>77</v>
      </c>
      <c r="H152" s="480"/>
      <c r="I152" s="473"/>
      <c r="J152" s="473"/>
      <c r="K152" s="473"/>
      <c r="L152" s="473"/>
      <c r="M152" s="473"/>
      <c r="N152" s="473"/>
      <c r="O152" s="473"/>
    </row>
    <row r="153" spans="1:15" s="453" customFormat="1" ht="21" customHeight="1" x14ac:dyDescent="0.25">
      <c r="A153" s="456">
        <v>129</v>
      </c>
      <c r="B153" s="457">
        <v>15</v>
      </c>
      <c r="C153" s="456" t="s">
        <v>5634</v>
      </c>
      <c r="D153" s="458" t="s">
        <v>5635</v>
      </c>
      <c r="E153" s="458" t="s">
        <v>26</v>
      </c>
      <c r="F153" s="456">
        <v>67</v>
      </c>
      <c r="G153" s="457" t="s">
        <v>72</v>
      </c>
      <c r="H153" s="480"/>
      <c r="I153" s="473"/>
      <c r="J153" s="473"/>
      <c r="K153" s="473"/>
      <c r="L153" s="473"/>
      <c r="M153" s="473"/>
      <c r="N153" s="473"/>
      <c r="O153" s="473"/>
    </row>
    <row r="154" spans="1:15" s="453" customFormat="1" ht="21" customHeight="1" x14ac:dyDescent="0.25">
      <c r="A154" s="456">
        <v>130</v>
      </c>
      <c r="B154" s="457">
        <v>16</v>
      </c>
      <c r="C154" s="456" t="s">
        <v>5636</v>
      </c>
      <c r="D154" s="458" t="s">
        <v>685</v>
      </c>
      <c r="E154" s="458" t="s">
        <v>26</v>
      </c>
      <c r="F154" s="456">
        <v>83</v>
      </c>
      <c r="G154" s="457" t="s">
        <v>31</v>
      </c>
      <c r="H154" s="480"/>
      <c r="I154" s="473"/>
      <c r="J154" s="473"/>
      <c r="K154" s="473"/>
      <c r="L154" s="473"/>
      <c r="M154" s="473"/>
      <c r="N154" s="473"/>
      <c r="O154" s="473"/>
    </row>
    <row r="155" spans="1:15" s="453" customFormat="1" ht="21" customHeight="1" x14ac:dyDescent="0.25">
      <c r="A155" s="456">
        <v>131</v>
      </c>
      <c r="B155" s="457">
        <v>17</v>
      </c>
      <c r="C155" s="456" t="s">
        <v>5637</v>
      </c>
      <c r="D155" s="458" t="s">
        <v>499</v>
      </c>
      <c r="E155" s="458" t="s">
        <v>156</v>
      </c>
      <c r="F155" s="456">
        <v>81</v>
      </c>
      <c r="G155" s="457" t="s">
        <v>31</v>
      </c>
      <c r="H155" s="480"/>
      <c r="I155" s="473"/>
      <c r="J155" s="473"/>
      <c r="K155" s="473"/>
      <c r="L155" s="473"/>
      <c r="M155" s="473"/>
      <c r="N155" s="473"/>
      <c r="O155" s="473"/>
    </row>
    <row r="156" spans="1:15" s="453" customFormat="1" ht="21" customHeight="1" x14ac:dyDescent="0.25">
      <c r="A156" s="456">
        <v>132</v>
      </c>
      <c r="B156" s="457">
        <v>18</v>
      </c>
      <c r="C156" s="456" t="s">
        <v>5638</v>
      </c>
      <c r="D156" s="458" t="s">
        <v>4700</v>
      </c>
      <c r="E156" s="458" t="s">
        <v>9</v>
      </c>
      <c r="F156" s="456">
        <v>82</v>
      </c>
      <c r="G156" s="457" t="s">
        <v>31</v>
      </c>
      <c r="H156" s="480"/>
      <c r="I156" s="473"/>
      <c r="J156" s="473"/>
      <c r="K156" s="473"/>
      <c r="L156" s="473"/>
      <c r="M156" s="473"/>
      <c r="N156" s="473"/>
      <c r="O156" s="473"/>
    </row>
    <row r="157" spans="1:15" s="453" customFormat="1" ht="21" customHeight="1" x14ac:dyDescent="0.25">
      <c r="A157" s="456">
        <v>133</v>
      </c>
      <c r="B157" s="457">
        <v>19</v>
      </c>
      <c r="C157" s="456" t="s">
        <v>5639</v>
      </c>
      <c r="D157" s="458" t="s">
        <v>93</v>
      </c>
      <c r="E157" s="458" t="s">
        <v>408</v>
      </c>
      <c r="F157" s="456">
        <v>80</v>
      </c>
      <c r="G157" s="457" t="s">
        <v>31</v>
      </c>
      <c r="H157" s="480"/>
      <c r="I157" s="473"/>
      <c r="J157" s="473"/>
      <c r="K157" s="473"/>
      <c r="L157" s="473"/>
      <c r="M157" s="473"/>
      <c r="N157" s="473"/>
      <c r="O157" s="473"/>
    </row>
    <row r="158" spans="1:15" s="453" customFormat="1" ht="21" customHeight="1" x14ac:dyDescent="0.25">
      <c r="A158" s="456">
        <v>134</v>
      </c>
      <c r="B158" s="457">
        <v>20</v>
      </c>
      <c r="C158" s="456" t="s">
        <v>5640</v>
      </c>
      <c r="D158" s="458" t="s">
        <v>5641</v>
      </c>
      <c r="E158" s="458" t="s">
        <v>408</v>
      </c>
      <c r="F158" s="456">
        <v>88</v>
      </c>
      <c r="G158" s="457" t="s">
        <v>31</v>
      </c>
      <c r="H158" s="480"/>
      <c r="I158" s="473"/>
      <c r="J158" s="473"/>
      <c r="K158" s="473"/>
      <c r="L158" s="473"/>
      <c r="M158" s="473"/>
      <c r="N158" s="473"/>
      <c r="O158" s="473"/>
    </row>
    <row r="159" spans="1:15" s="453" customFormat="1" ht="21" customHeight="1" x14ac:dyDescent="0.25">
      <c r="A159" s="456">
        <v>135</v>
      </c>
      <c r="B159" s="457">
        <v>21</v>
      </c>
      <c r="C159" s="456" t="s">
        <v>5576</v>
      </c>
      <c r="D159" s="458" t="s">
        <v>533</v>
      </c>
      <c r="E159" s="458" t="s">
        <v>63</v>
      </c>
      <c r="F159" s="456">
        <v>73</v>
      </c>
      <c r="G159" s="457" t="s">
        <v>72</v>
      </c>
      <c r="H159" s="480"/>
      <c r="I159" s="473"/>
      <c r="J159" s="473"/>
      <c r="K159" s="473"/>
      <c r="L159" s="473"/>
      <c r="M159" s="473"/>
      <c r="N159" s="473"/>
      <c r="O159" s="473"/>
    </row>
    <row r="160" spans="1:15" s="453" customFormat="1" ht="21" customHeight="1" x14ac:dyDescent="0.25">
      <c r="A160" s="456">
        <v>136</v>
      </c>
      <c r="B160" s="457">
        <v>22</v>
      </c>
      <c r="C160" s="456" t="s">
        <v>5642</v>
      </c>
      <c r="D160" s="458" t="s">
        <v>19</v>
      </c>
      <c r="E160" s="458" t="s">
        <v>63</v>
      </c>
      <c r="F160" s="456">
        <v>83</v>
      </c>
      <c r="G160" s="457" t="s">
        <v>31</v>
      </c>
      <c r="H160" s="480"/>
      <c r="I160" s="473"/>
      <c r="J160" s="473"/>
      <c r="K160" s="473"/>
      <c r="L160" s="473"/>
      <c r="M160" s="473"/>
      <c r="N160" s="473"/>
      <c r="O160" s="473"/>
    </row>
    <row r="161" spans="1:15" s="453" customFormat="1" ht="21" customHeight="1" x14ac:dyDescent="0.25">
      <c r="A161" s="456">
        <v>137</v>
      </c>
      <c r="B161" s="457">
        <v>23</v>
      </c>
      <c r="C161" s="456" t="s">
        <v>5643</v>
      </c>
      <c r="D161" s="458" t="s">
        <v>5644</v>
      </c>
      <c r="E161" s="458" t="s">
        <v>140</v>
      </c>
      <c r="F161" s="456">
        <v>62</v>
      </c>
      <c r="G161" s="457" t="s">
        <v>105</v>
      </c>
      <c r="H161" s="480"/>
      <c r="I161" s="462"/>
      <c r="J161" s="463"/>
      <c r="K161" s="463"/>
      <c r="L161" s="462"/>
      <c r="M161" s="461"/>
      <c r="N161" s="462"/>
      <c r="O161" s="473"/>
    </row>
    <row r="162" spans="1:15" s="453" customFormat="1" ht="21" customHeight="1" x14ac:dyDescent="0.25">
      <c r="A162" s="456">
        <v>138</v>
      </c>
      <c r="B162" s="457">
        <v>24</v>
      </c>
      <c r="C162" s="456" t="s">
        <v>5645</v>
      </c>
      <c r="D162" s="458" t="s">
        <v>335</v>
      </c>
      <c r="E162" s="458" t="s">
        <v>159</v>
      </c>
      <c r="F162" s="456">
        <v>80</v>
      </c>
      <c r="G162" s="457" t="s">
        <v>31</v>
      </c>
      <c r="H162" s="480"/>
      <c r="I162" s="473"/>
      <c r="J162" s="473"/>
      <c r="K162" s="473"/>
      <c r="L162" s="473"/>
      <c r="M162" s="473"/>
      <c r="N162" s="473"/>
      <c r="O162" s="473"/>
    </row>
    <row r="163" spans="1:15" s="453" customFormat="1" ht="21" customHeight="1" x14ac:dyDescent="0.25">
      <c r="A163" s="456">
        <v>139</v>
      </c>
      <c r="B163" s="457">
        <v>25</v>
      </c>
      <c r="C163" s="456" t="s">
        <v>5646</v>
      </c>
      <c r="D163" s="458" t="s">
        <v>2292</v>
      </c>
      <c r="E163" s="458" t="s">
        <v>28</v>
      </c>
      <c r="F163" s="456">
        <v>74</v>
      </c>
      <c r="G163" s="457" t="s">
        <v>72</v>
      </c>
      <c r="H163" s="480"/>
      <c r="I163" s="473"/>
      <c r="J163" s="473"/>
      <c r="K163" s="473"/>
      <c r="L163" s="473"/>
      <c r="M163" s="473"/>
      <c r="N163" s="473"/>
      <c r="O163" s="473"/>
    </row>
    <row r="164" spans="1:15" s="453" customFormat="1" ht="21" customHeight="1" x14ac:dyDescent="0.25">
      <c r="A164" s="456">
        <v>140</v>
      </c>
      <c r="B164" s="457">
        <v>26</v>
      </c>
      <c r="C164" s="456" t="s">
        <v>5647</v>
      </c>
      <c r="D164" s="458" t="s">
        <v>188</v>
      </c>
      <c r="E164" s="458" t="s">
        <v>90</v>
      </c>
      <c r="F164" s="466">
        <v>80</v>
      </c>
      <c r="G164" s="457" t="s">
        <v>31</v>
      </c>
      <c r="H164" s="482" t="s">
        <v>5648</v>
      </c>
      <c r="I164" s="473"/>
      <c r="J164" s="473"/>
      <c r="K164" s="473"/>
      <c r="L164" s="473"/>
      <c r="M164" s="473"/>
      <c r="N164" s="473"/>
      <c r="O164" s="473"/>
    </row>
    <row r="165" spans="1:15" s="453" customFormat="1" ht="21" customHeight="1" x14ac:dyDescent="0.25">
      <c r="A165" s="456">
        <v>141</v>
      </c>
      <c r="B165" s="457">
        <v>27</v>
      </c>
      <c r="C165" s="456" t="s">
        <v>5649</v>
      </c>
      <c r="D165" s="458" t="s">
        <v>5650</v>
      </c>
      <c r="E165" s="458" t="s">
        <v>64</v>
      </c>
      <c r="F165" s="456">
        <v>73</v>
      </c>
      <c r="G165" s="457" t="s">
        <v>72</v>
      </c>
      <c r="H165" s="480"/>
      <c r="I165" s="473"/>
      <c r="J165" s="473"/>
      <c r="K165" s="473"/>
      <c r="L165" s="473"/>
      <c r="M165" s="473"/>
      <c r="N165" s="473"/>
      <c r="O165" s="473"/>
    </row>
    <row r="166" spans="1:15" s="453" customFormat="1" ht="21" customHeight="1" x14ac:dyDescent="0.25">
      <c r="A166" s="456">
        <v>142</v>
      </c>
      <c r="B166" s="457">
        <v>28</v>
      </c>
      <c r="C166" s="456" t="s">
        <v>5651</v>
      </c>
      <c r="D166" s="458" t="s">
        <v>5652</v>
      </c>
      <c r="E166" s="458" t="s">
        <v>5</v>
      </c>
      <c r="F166" s="456">
        <v>80</v>
      </c>
      <c r="G166" s="457" t="s">
        <v>31</v>
      </c>
      <c r="H166" s="480"/>
      <c r="I166" s="473"/>
      <c r="J166" s="473"/>
      <c r="K166" s="473"/>
      <c r="L166" s="473"/>
      <c r="M166" s="473"/>
      <c r="N166" s="473"/>
      <c r="O166" s="473"/>
    </row>
    <row r="167" spans="1:15" s="453" customFormat="1" ht="21" customHeight="1" x14ac:dyDescent="0.25">
      <c r="A167" s="456">
        <v>143</v>
      </c>
      <c r="B167" s="457">
        <v>29</v>
      </c>
      <c r="C167" s="456" t="s">
        <v>5653</v>
      </c>
      <c r="D167" s="458" t="s">
        <v>5654</v>
      </c>
      <c r="E167" s="458" t="s">
        <v>448</v>
      </c>
      <c r="F167" s="456">
        <v>65</v>
      </c>
      <c r="G167" s="457" t="s">
        <v>72</v>
      </c>
      <c r="H167" s="480" t="s">
        <v>73</v>
      </c>
      <c r="I167" s="473"/>
      <c r="J167" s="473"/>
      <c r="K167" s="473"/>
      <c r="L167" s="473"/>
      <c r="M167" s="473"/>
      <c r="N167" s="473"/>
      <c r="O167" s="473"/>
    </row>
    <row r="168" spans="1:15" s="453" customFormat="1" ht="21" customHeight="1" x14ac:dyDescent="0.25">
      <c r="A168" s="456">
        <v>144</v>
      </c>
      <c r="B168" s="457">
        <v>30</v>
      </c>
      <c r="C168" s="456" t="s">
        <v>5655</v>
      </c>
      <c r="D168" s="458" t="s">
        <v>5656</v>
      </c>
      <c r="E168" s="458" t="s">
        <v>12</v>
      </c>
      <c r="F168" s="456">
        <v>54</v>
      </c>
      <c r="G168" s="457" t="s">
        <v>105</v>
      </c>
      <c r="H168" s="480" t="s">
        <v>5441</v>
      </c>
      <c r="I168" s="473"/>
      <c r="J168" s="473"/>
      <c r="K168" s="473"/>
      <c r="L168" s="473"/>
      <c r="M168" s="473"/>
      <c r="N168" s="473"/>
      <c r="O168" s="473"/>
    </row>
    <row r="169" spans="1:15" s="453" customFormat="1" ht="21" customHeight="1" x14ac:dyDescent="0.25">
      <c r="A169" s="456">
        <v>145</v>
      </c>
      <c r="B169" s="457">
        <v>31</v>
      </c>
      <c r="C169" s="456" t="s">
        <v>5657</v>
      </c>
      <c r="D169" s="458" t="s">
        <v>214</v>
      </c>
      <c r="E169" s="458" t="s">
        <v>12</v>
      </c>
      <c r="F169" s="456">
        <v>65</v>
      </c>
      <c r="G169" s="457" t="s">
        <v>72</v>
      </c>
      <c r="H169" s="480"/>
      <c r="I169" s="473"/>
      <c r="J169" s="473"/>
      <c r="K169" s="473"/>
      <c r="L169" s="473"/>
      <c r="M169" s="473"/>
      <c r="N169" s="473"/>
      <c r="O169" s="473"/>
    </row>
    <row r="170" spans="1:15" s="453" customFormat="1" ht="21" customHeight="1" x14ac:dyDescent="0.25">
      <c r="A170" s="456"/>
      <c r="B170" s="457"/>
      <c r="C170" s="529" t="s">
        <v>5658</v>
      </c>
      <c r="D170" s="530"/>
      <c r="E170" s="530"/>
      <c r="F170" s="530"/>
      <c r="G170" s="530"/>
      <c r="H170" s="531"/>
      <c r="I170" s="473"/>
      <c r="J170" s="473"/>
      <c r="K170" s="473"/>
      <c r="L170" s="473"/>
      <c r="M170" s="473"/>
      <c r="N170" s="473"/>
      <c r="O170" s="473"/>
    </row>
    <row r="171" spans="1:15" s="453" customFormat="1" ht="21" customHeight="1" x14ac:dyDescent="0.25">
      <c r="A171" s="456">
        <v>146</v>
      </c>
      <c r="B171" s="457">
        <v>1</v>
      </c>
      <c r="C171" s="456" t="s">
        <v>5659</v>
      </c>
      <c r="D171" s="458" t="s">
        <v>5660</v>
      </c>
      <c r="E171" s="458" t="s">
        <v>34</v>
      </c>
      <c r="F171" s="456">
        <v>79</v>
      </c>
      <c r="G171" s="457" t="s">
        <v>72</v>
      </c>
      <c r="H171" s="483"/>
      <c r="I171" s="473"/>
      <c r="J171" s="473"/>
      <c r="K171" s="473"/>
      <c r="L171" s="473"/>
      <c r="M171" s="473"/>
      <c r="N171" s="473"/>
      <c r="O171" s="473"/>
    </row>
    <row r="172" spans="1:15" s="453" customFormat="1" ht="21" customHeight="1" x14ac:dyDescent="0.25">
      <c r="A172" s="456">
        <v>147</v>
      </c>
      <c r="B172" s="457">
        <v>2</v>
      </c>
      <c r="C172" s="456" t="s">
        <v>5661</v>
      </c>
      <c r="D172" s="458" t="s">
        <v>5662</v>
      </c>
      <c r="E172" s="458" t="s">
        <v>289</v>
      </c>
      <c r="F172" s="456">
        <v>79</v>
      </c>
      <c r="G172" s="457" t="s">
        <v>72</v>
      </c>
      <c r="H172" s="480"/>
      <c r="I172" s="473"/>
      <c r="J172" s="473"/>
      <c r="K172" s="473"/>
      <c r="L172" s="473"/>
      <c r="M172" s="473"/>
      <c r="N172" s="473"/>
      <c r="O172" s="473"/>
    </row>
    <row r="173" spans="1:15" s="453" customFormat="1" ht="21" customHeight="1" x14ac:dyDescent="0.25">
      <c r="A173" s="456">
        <v>148</v>
      </c>
      <c r="B173" s="457">
        <v>3</v>
      </c>
      <c r="C173" s="456" t="s">
        <v>5663</v>
      </c>
      <c r="D173" s="458" t="s">
        <v>1177</v>
      </c>
      <c r="E173" s="458" t="s">
        <v>333</v>
      </c>
      <c r="F173" s="456">
        <v>82</v>
      </c>
      <c r="G173" s="457" t="s">
        <v>31</v>
      </c>
      <c r="H173" s="480"/>
      <c r="I173" s="473"/>
      <c r="J173" s="473"/>
      <c r="K173" s="473"/>
      <c r="L173" s="473"/>
      <c r="M173" s="473"/>
      <c r="N173" s="473"/>
      <c r="O173" s="473"/>
    </row>
    <row r="174" spans="1:15" s="453" customFormat="1" ht="21" customHeight="1" x14ac:dyDescent="0.25">
      <c r="A174" s="456">
        <v>149</v>
      </c>
      <c r="B174" s="457">
        <v>4</v>
      </c>
      <c r="C174" s="456" t="s">
        <v>5664</v>
      </c>
      <c r="D174" s="458" t="s">
        <v>5665</v>
      </c>
      <c r="E174" s="458" t="s">
        <v>39</v>
      </c>
      <c r="F174" s="456">
        <v>87</v>
      </c>
      <c r="G174" s="457" t="s">
        <v>31</v>
      </c>
      <c r="H174" s="472"/>
      <c r="I174" s="473"/>
      <c r="J174" s="473"/>
      <c r="K174" s="473"/>
      <c r="L174" s="473"/>
      <c r="M174" s="473"/>
      <c r="N174" s="473"/>
      <c r="O174" s="473"/>
    </row>
    <row r="175" spans="1:15" s="453" customFormat="1" ht="21" customHeight="1" x14ac:dyDescent="0.25">
      <c r="A175" s="456">
        <v>150</v>
      </c>
      <c r="B175" s="457">
        <v>5</v>
      </c>
      <c r="C175" s="456" t="s">
        <v>5666</v>
      </c>
      <c r="D175" s="458" t="s">
        <v>3855</v>
      </c>
      <c r="E175" s="458" t="s">
        <v>7</v>
      </c>
      <c r="F175" s="456">
        <v>49</v>
      </c>
      <c r="G175" s="457" t="s">
        <v>101</v>
      </c>
      <c r="H175" s="480"/>
      <c r="I175" s="473"/>
      <c r="J175" s="473"/>
      <c r="K175" s="473"/>
      <c r="L175" s="473"/>
      <c r="M175" s="473"/>
      <c r="N175" s="473"/>
      <c r="O175" s="473"/>
    </row>
    <row r="176" spans="1:15" s="453" customFormat="1" ht="21" customHeight="1" x14ac:dyDescent="0.25">
      <c r="A176" s="456">
        <v>151</v>
      </c>
      <c r="B176" s="457">
        <v>6</v>
      </c>
      <c r="C176" s="456" t="s">
        <v>5667</v>
      </c>
      <c r="D176" s="458" t="s">
        <v>82</v>
      </c>
      <c r="E176" s="458" t="s">
        <v>21</v>
      </c>
      <c r="F176" s="456">
        <v>88</v>
      </c>
      <c r="G176" s="457" t="s">
        <v>31</v>
      </c>
      <c r="H176" s="480"/>
      <c r="I176" s="473"/>
      <c r="J176" s="473"/>
      <c r="K176" s="473"/>
      <c r="L176" s="473"/>
      <c r="M176" s="473"/>
      <c r="N176" s="473"/>
      <c r="O176" s="473"/>
    </row>
    <row r="177" spans="1:15" s="453" customFormat="1" ht="21" customHeight="1" x14ac:dyDescent="0.25">
      <c r="A177" s="456">
        <v>152</v>
      </c>
      <c r="B177" s="457">
        <v>7</v>
      </c>
      <c r="C177" s="456" t="s">
        <v>5668</v>
      </c>
      <c r="D177" s="458" t="s">
        <v>253</v>
      </c>
      <c r="E177" s="458" t="s">
        <v>56</v>
      </c>
      <c r="F177" s="456">
        <v>89</v>
      </c>
      <c r="G177" s="457" t="s">
        <v>31</v>
      </c>
      <c r="H177" s="480"/>
      <c r="I177" s="473"/>
      <c r="J177" s="473"/>
      <c r="K177" s="473"/>
      <c r="L177" s="473"/>
      <c r="M177" s="473"/>
      <c r="N177" s="473"/>
      <c r="O177" s="473"/>
    </row>
    <row r="178" spans="1:15" s="453" customFormat="1" ht="21" customHeight="1" x14ac:dyDescent="0.25">
      <c r="A178" s="456">
        <v>153</v>
      </c>
      <c r="B178" s="457">
        <v>8</v>
      </c>
      <c r="C178" s="456" t="s">
        <v>5669</v>
      </c>
      <c r="D178" s="458" t="s">
        <v>1516</v>
      </c>
      <c r="E178" s="458" t="s">
        <v>16</v>
      </c>
      <c r="F178" s="456">
        <v>80</v>
      </c>
      <c r="G178" s="457" t="s">
        <v>31</v>
      </c>
      <c r="H178" s="480"/>
      <c r="I178" s="473"/>
      <c r="J178" s="473"/>
      <c r="K178" s="473"/>
      <c r="L178" s="473"/>
      <c r="M178" s="473"/>
      <c r="N178" s="473"/>
      <c r="O178" s="473"/>
    </row>
    <row r="179" spans="1:15" s="453" customFormat="1" ht="21" customHeight="1" x14ac:dyDescent="0.25">
      <c r="A179" s="456">
        <v>154</v>
      </c>
      <c r="B179" s="457">
        <v>9</v>
      </c>
      <c r="C179" s="456" t="s">
        <v>5670</v>
      </c>
      <c r="D179" s="458" t="s">
        <v>5671</v>
      </c>
      <c r="E179" s="458" t="s">
        <v>109</v>
      </c>
      <c r="F179" s="456">
        <v>90</v>
      </c>
      <c r="G179" s="457" t="s">
        <v>77</v>
      </c>
      <c r="H179" s="480"/>
      <c r="I179" s="473"/>
      <c r="J179" s="473"/>
      <c r="K179" s="473"/>
      <c r="L179" s="473"/>
      <c r="M179" s="473"/>
      <c r="N179" s="473"/>
      <c r="O179" s="473"/>
    </row>
    <row r="180" spans="1:15" s="453" customFormat="1" ht="21" customHeight="1" x14ac:dyDescent="0.25">
      <c r="A180" s="456">
        <v>155</v>
      </c>
      <c r="B180" s="457">
        <v>10</v>
      </c>
      <c r="C180" s="456" t="s">
        <v>5672</v>
      </c>
      <c r="D180" s="458" t="s">
        <v>479</v>
      </c>
      <c r="E180" s="458" t="s">
        <v>8</v>
      </c>
      <c r="F180" s="456">
        <v>79</v>
      </c>
      <c r="G180" s="457" t="s">
        <v>72</v>
      </c>
      <c r="H180" s="480"/>
      <c r="I180" s="473"/>
      <c r="J180" s="473"/>
      <c r="K180" s="473"/>
      <c r="L180" s="473"/>
      <c r="M180" s="473"/>
      <c r="N180" s="473"/>
      <c r="O180" s="473"/>
    </row>
    <row r="181" spans="1:15" s="453" customFormat="1" ht="21" customHeight="1" x14ac:dyDescent="0.25">
      <c r="A181" s="456">
        <v>156</v>
      </c>
      <c r="B181" s="457">
        <v>11</v>
      </c>
      <c r="C181" s="456" t="s">
        <v>5673</v>
      </c>
      <c r="D181" s="458" t="s">
        <v>1197</v>
      </c>
      <c r="E181" s="458" t="s">
        <v>8</v>
      </c>
      <c r="F181" s="456">
        <v>91</v>
      </c>
      <c r="G181" s="457" t="s">
        <v>77</v>
      </c>
      <c r="H181" s="480"/>
      <c r="I181" s="473"/>
      <c r="J181" s="473"/>
      <c r="K181" s="473"/>
      <c r="L181" s="473"/>
      <c r="M181" s="473"/>
      <c r="N181" s="473"/>
      <c r="O181" s="473"/>
    </row>
    <row r="182" spans="1:15" s="453" customFormat="1" ht="21" customHeight="1" x14ac:dyDescent="0.25">
      <c r="A182" s="456">
        <v>157</v>
      </c>
      <c r="B182" s="457">
        <v>12</v>
      </c>
      <c r="C182" s="456" t="s">
        <v>5674</v>
      </c>
      <c r="D182" s="458" t="s">
        <v>5675</v>
      </c>
      <c r="E182" s="458" t="s">
        <v>8</v>
      </c>
      <c r="F182" s="456">
        <v>82</v>
      </c>
      <c r="G182" s="457" t="s">
        <v>31</v>
      </c>
      <c r="H182" s="480"/>
      <c r="I182" s="473"/>
      <c r="J182" s="473"/>
      <c r="K182" s="473"/>
      <c r="L182" s="473"/>
      <c r="M182" s="473"/>
      <c r="N182" s="473"/>
      <c r="O182" s="473"/>
    </row>
    <row r="183" spans="1:15" s="453" customFormat="1" ht="21" customHeight="1" x14ac:dyDescent="0.25">
      <c r="A183" s="456">
        <v>158</v>
      </c>
      <c r="B183" s="457">
        <v>13</v>
      </c>
      <c r="C183" s="456" t="s">
        <v>5676</v>
      </c>
      <c r="D183" s="458" t="s">
        <v>5677</v>
      </c>
      <c r="E183" s="458" t="s">
        <v>8</v>
      </c>
      <c r="F183" s="456">
        <v>85</v>
      </c>
      <c r="G183" s="457" t="s">
        <v>31</v>
      </c>
      <c r="H183" s="480"/>
      <c r="I183" s="473"/>
      <c r="J183" s="473"/>
      <c r="K183" s="473"/>
      <c r="L183" s="473"/>
      <c r="M183" s="473"/>
      <c r="N183" s="473"/>
      <c r="O183" s="473"/>
    </row>
    <row r="184" spans="1:15" s="453" customFormat="1" ht="21" customHeight="1" x14ac:dyDescent="0.25">
      <c r="A184" s="456">
        <v>159</v>
      </c>
      <c r="B184" s="457">
        <v>14</v>
      </c>
      <c r="C184" s="456" t="s">
        <v>5678</v>
      </c>
      <c r="D184" s="458" t="s">
        <v>5679</v>
      </c>
      <c r="E184" s="458" t="s">
        <v>130</v>
      </c>
      <c r="F184" s="456">
        <v>90</v>
      </c>
      <c r="G184" s="457" t="s">
        <v>77</v>
      </c>
      <c r="H184" s="480"/>
      <c r="I184" s="473"/>
      <c r="J184" s="473"/>
      <c r="K184" s="473"/>
      <c r="L184" s="473"/>
      <c r="M184" s="473"/>
      <c r="N184" s="473"/>
      <c r="O184" s="473"/>
    </row>
    <row r="185" spans="1:15" s="453" customFormat="1" ht="21" customHeight="1" x14ac:dyDescent="0.25">
      <c r="A185" s="456">
        <v>160</v>
      </c>
      <c r="B185" s="457">
        <v>15</v>
      </c>
      <c r="C185" s="456" t="s">
        <v>5680</v>
      </c>
      <c r="D185" s="458" t="s">
        <v>998</v>
      </c>
      <c r="E185" s="458" t="s">
        <v>171</v>
      </c>
      <c r="F185" s="456">
        <v>90</v>
      </c>
      <c r="G185" s="457" t="s">
        <v>77</v>
      </c>
      <c r="H185" s="480"/>
      <c r="I185" s="473"/>
      <c r="J185" s="473"/>
      <c r="K185" s="473"/>
      <c r="L185" s="473"/>
      <c r="M185" s="473"/>
      <c r="N185" s="473"/>
      <c r="O185" s="473"/>
    </row>
    <row r="186" spans="1:15" s="453" customFormat="1" ht="21" customHeight="1" x14ac:dyDescent="0.25">
      <c r="A186" s="456">
        <v>161</v>
      </c>
      <c r="B186" s="457">
        <v>16</v>
      </c>
      <c r="C186" s="456" t="s">
        <v>5681</v>
      </c>
      <c r="D186" s="458" t="s">
        <v>13</v>
      </c>
      <c r="E186" s="458" t="s">
        <v>11</v>
      </c>
      <c r="F186" s="456">
        <v>66</v>
      </c>
      <c r="G186" s="457" t="s">
        <v>72</v>
      </c>
      <c r="H186" s="480"/>
      <c r="I186" s="473"/>
      <c r="J186" s="473"/>
      <c r="K186" s="473"/>
      <c r="L186" s="473"/>
      <c r="M186" s="473"/>
      <c r="N186" s="473"/>
      <c r="O186" s="473"/>
    </row>
    <row r="187" spans="1:15" s="453" customFormat="1" ht="21" customHeight="1" x14ac:dyDescent="0.25">
      <c r="A187" s="456">
        <v>162</v>
      </c>
      <c r="B187" s="457">
        <v>17</v>
      </c>
      <c r="C187" s="456" t="s">
        <v>5682</v>
      </c>
      <c r="D187" s="458" t="s">
        <v>573</v>
      </c>
      <c r="E187" s="458" t="s">
        <v>67</v>
      </c>
      <c r="F187" s="466">
        <v>85</v>
      </c>
      <c r="G187" s="457" t="s">
        <v>31</v>
      </c>
      <c r="H187" s="482"/>
      <c r="I187" s="473"/>
      <c r="J187" s="473"/>
      <c r="K187" s="473"/>
      <c r="L187" s="473"/>
      <c r="M187" s="473"/>
      <c r="N187" s="473"/>
      <c r="O187" s="473"/>
    </row>
    <row r="188" spans="1:15" s="453" customFormat="1" ht="21" customHeight="1" x14ac:dyDescent="0.25">
      <c r="A188" s="456">
        <v>163</v>
      </c>
      <c r="B188" s="457">
        <v>18</v>
      </c>
      <c r="C188" s="456" t="s">
        <v>5683</v>
      </c>
      <c r="D188" s="458" t="s">
        <v>535</v>
      </c>
      <c r="E188" s="458" t="s">
        <v>12</v>
      </c>
      <c r="F188" s="466">
        <v>97</v>
      </c>
      <c r="G188" s="457" t="s">
        <v>77</v>
      </c>
      <c r="H188" s="482"/>
      <c r="I188" s="473"/>
      <c r="J188" s="473"/>
      <c r="K188" s="473"/>
      <c r="L188" s="473"/>
      <c r="M188" s="473"/>
      <c r="N188" s="473"/>
      <c r="O188" s="473"/>
    </row>
    <row r="189" spans="1:15" s="453" customFormat="1" ht="21" customHeight="1" x14ac:dyDescent="0.25">
      <c r="A189" s="456">
        <v>164</v>
      </c>
      <c r="B189" s="457">
        <v>19</v>
      </c>
      <c r="C189" s="456" t="s">
        <v>5684</v>
      </c>
      <c r="D189" s="458" t="s">
        <v>5685</v>
      </c>
      <c r="E189" s="458" t="s">
        <v>12</v>
      </c>
      <c r="F189" s="456">
        <v>78</v>
      </c>
      <c r="G189" s="457" t="s">
        <v>72</v>
      </c>
      <c r="H189" s="480"/>
      <c r="I189" s="473"/>
      <c r="J189" s="473"/>
      <c r="K189" s="473"/>
      <c r="L189" s="473"/>
      <c r="M189" s="473"/>
      <c r="N189" s="473"/>
      <c r="O189" s="473"/>
    </row>
    <row r="190" spans="1:15" s="453" customFormat="1" ht="21" customHeight="1" x14ac:dyDescent="0.25">
      <c r="A190" s="456">
        <v>165</v>
      </c>
      <c r="B190" s="457">
        <v>20</v>
      </c>
      <c r="C190" s="456" t="s">
        <v>5686</v>
      </c>
      <c r="D190" s="458" t="s">
        <v>5687</v>
      </c>
      <c r="E190" s="458" t="s">
        <v>174</v>
      </c>
      <c r="F190" s="466">
        <v>83</v>
      </c>
      <c r="G190" s="457" t="s">
        <v>31</v>
      </c>
      <c r="H190" s="482"/>
      <c r="I190" s="473"/>
      <c r="J190" s="473"/>
      <c r="K190" s="473"/>
      <c r="L190" s="473"/>
      <c r="M190" s="473"/>
      <c r="N190" s="473"/>
      <c r="O190" s="473"/>
    </row>
    <row r="191" spans="1:15" s="453" customFormat="1" ht="21" customHeight="1" x14ac:dyDescent="0.25">
      <c r="A191" s="456">
        <v>166</v>
      </c>
      <c r="B191" s="457">
        <v>21</v>
      </c>
      <c r="C191" s="456" t="s">
        <v>5688</v>
      </c>
      <c r="D191" s="458" t="s">
        <v>5689</v>
      </c>
      <c r="E191" s="458" t="s">
        <v>140</v>
      </c>
      <c r="F191" s="456">
        <v>86</v>
      </c>
      <c r="G191" s="457" t="s">
        <v>31</v>
      </c>
      <c r="H191" s="482"/>
      <c r="I191" s="473"/>
      <c r="J191" s="473"/>
      <c r="K191" s="473"/>
      <c r="L191" s="473"/>
      <c r="M191" s="473"/>
      <c r="N191" s="473"/>
      <c r="O191" s="473"/>
    </row>
    <row r="192" spans="1:15" s="453" customFormat="1" ht="21" customHeight="1" x14ac:dyDescent="0.25">
      <c r="A192" s="456">
        <v>167</v>
      </c>
      <c r="B192" s="457">
        <v>22</v>
      </c>
      <c r="C192" s="456" t="s">
        <v>5690</v>
      </c>
      <c r="D192" s="458" t="s">
        <v>5691</v>
      </c>
      <c r="E192" s="458" t="s">
        <v>250</v>
      </c>
      <c r="F192" s="466">
        <v>81</v>
      </c>
      <c r="G192" s="457" t="s">
        <v>31</v>
      </c>
      <c r="H192" s="482"/>
      <c r="I192" s="462"/>
      <c r="J192" s="463"/>
      <c r="K192" s="463"/>
      <c r="L192" s="464"/>
      <c r="M192" s="461"/>
      <c r="N192" s="473"/>
      <c r="O192" s="473"/>
    </row>
    <row r="193" spans="1:15" s="453" customFormat="1" ht="21" customHeight="1" x14ac:dyDescent="0.25">
      <c r="A193" s="456">
        <v>168</v>
      </c>
      <c r="B193" s="457">
        <v>23</v>
      </c>
      <c r="C193" s="456" t="s">
        <v>5692</v>
      </c>
      <c r="D193" s="458" t="s">
        <v>5693</v>
      </c>
      <c r="E193" s="458" t="s">
        <v>70</v>
      </c>
      <c r="F193" s="456">
        <v>78</v>
      </c>
      <c r="G193" s="457" t="s">
        <v>72</v>
      </c>
      <c r="H193" s="480"/>
      <c r="I193" s="462"/>
      <c r="J193" s="463"/>
      <c r="K193" s="463"/>
      <c r="L193" s="464"/>
      <c r="M193" s="461"/>
      <c r="N193" s="473"/>
      <c r="O193" s="473"/>
    </row>
    <row r="194" spans="1:15" s="453" customFormat="1" ht="21" customHeight="1" x14ac:dyDescent="0.25">
      <c r="A194" s="456"/>
      <c r="B194" s="457"/>
      <c r="C194" s="529" t="s">
        <v>5694</v>
      </c>
      <c r="D194" s="530"/>
      <c r="E194" s="530"/>
      <c r="F194" s="530"/>
      <c r="G194" s="530"/>
      <c r="H194" s="531"/>
      <c r="I194" s="473"/>
      <c r="J194" s="473"/>
      <c r="K194" s="473"/>
      <c r="L194" s="473"/>
      <c r="M194" s="473"/>
      <c r="N194" s="473"/>
      <c r="O194" s="473"/>
    </row>
    <row r="195" spans="1:15" s="453" customFormat="1" ht="21" customHeight="1" x14ac:dyDescent="0.25">
      <c r="A195" s="456">
        <v>169</v>
      </c>
      <c r="B195" s="457">
        <v>1</v>
      </c>
      <c r="C195" s="456" t="s">
        <v>5695</v>
      </c>
      <c r="D195" s="458" t="s">
        <v>5696</v>
      </c>
      <c r="E195" s="458" t="s">
        <v>7</v>
      </c>
      <c r="F195" s="456">
        <v>77</v>
      </c>
      <c r="G195" s="456" t="s">
        <v>72</v>
      </c>
      <c r="H195" s="480"/>
      <c r="I195" s="473"/>
      <c r="J195" s="473"/>
      <c r="K195" s="473"/>
      <c r="L195" s="473"/>
      <c r="M195" s="473"/>
      <c r="N195" s="473"/>
      <c r="O195" s="473"/>
    </row>
    <row r="196" spans="1:15" s="453" customFormat="1" ht="21" customHeight="1" x14ac:dyDescent="0.25">
      <c r="A196" s="456">
        <v>170</v>
      </c>
      <c r="B196" s="457">
        <v>2</v>
      </c>
      <c r="C196" s="456" t="s">
        <v>5697</v>
      </c>
      <c r="D196" s="458" t="s">
        <v>5698</v>
      </c>
      <c r="E196" s="458" t="s">
        <v>4550</v>
      </c>
      <c r="F196" s="456">
        <v>94</v>
      </c>
      <c r="G196" s="457" t="s">
        <v>77</v>
      </c>
      <c r="H196" s="480"/>
      <c r="I196" s="473"/>
      <c r="J196" s="473"/>
      <c r="K196" s="473"/>
      <c r="L196" s="473"/>
      <c r="M196" s="473"/>
      <c r="N196" s="473"/>
      <c r="O196" s="473"/>
    </row>
    <row r="197" spans="1:15" s="453" customFormat="1" ht="21" customHeight="1" x14ac:dyDescent="0.25">
      <c r="A197" s="456">
        <v>171</v>
      </c>
      <c r="B197" s="457">
        <v>3</v>
      </c>
      <c r="C197" s="456" t="s">
        <v>5699</v>
      </c>
      <c r="D197" s="458" t="s">
        <v>5700</v>
      </c>
      <c r="E197" s="458" t="s">
        <v>8</v>
      </c>
      <c r="F197" s="456">
        <v>83</v>
      </c>
      <c r="G197" s="457" t="s">
        <v>31</v>
      </c>
      <c r="H197" s="480"/>
      <c r="I197" s="473"/>
      <c r="J197" s="473"/>
      <c r="K197" s="473"/>
      <c r="L197" s="473"/>
      <c r="M197" s="473"/>
      <c r="N197" s="473"/>
      <c r="O197" s="473"/>
    </row>
    <row r="198" spans="1:15" s="453" customFormat="1" ht="31.5" customHeight="1" x14ac:dyDescent="0.25">
      <c r="A198" s="456">
        <v>172</v>
      </c>
      <c r="B198" s="457">
        <v>4</v>
      </c>
      <c r="C198" s="456" t="s">
        <v>5701</v>
      </c>
      <c r="D198" s="458" t="s">
        <v>5702</v>
      </c>
      <c r="E198" s="458" t="s">
        <v>5703</v>
      </c>
      <c r="F198" s="467">
        <v>80</v>
      </c>
      <c r="G198" s="457" t="s">
        <v>31</v>
      </c>
      <c r="H198" s="482"/>
      <c r="I198" s="473"/>
      <c r="J198" s="473"/>
      <c r="K198" s="473"/>
      <c r="L198" s="473"/>
      <c r="M198" s="473"/>
      <c r="N198" s="473"/>
      <c r="O198" s="473"/>
    </row>
    <row r="199" spans="1:15" s="453" customFormat="1" ht="21" customHeight="1" x14ac:dyDescent="0.25">
      <c r="A199" s="456">
        <v>173</v>
      </c>
      <c r="B199" s="457">
        <v>5</v>
      </c>
      <c r="C199" s="456" t="s">
        <v>5704</v>
      </c>
      <c r="D199" s="458" t="s">
        <v>5705</v>
      </c>
      <c r="E199" s="458" t="s">
        <v>24</v>
      </c>
      <c r="F199" s="466">
        <v>97</v>
      </c>
      <c r="G199" s="457" t="s">
        <v>77</v>
      </c>
      <c r="H199" s="482"/>
      <c r="I199" s="473"/>
      <c r="J199" s="473"/>
      <c r="K199" s="473"/>
      <c r="L199" s="473"/>
      <c r="M199" s="473"/>
      <c r="N199" s="473"/>
      <c r="O199" s="473"/>
    </row>
    <row r="200" spans="1:15" s="453" customFormat="1" ht="21" customHeight="1" x14ac:dyDescent="0.25">
      <c r="A200" s="456"/>
      <c r="B200" s="457"/>
      <c r="C200" s="529" t="s">
        <v>5706</v>
      </c>
      <c r="D200" s="530"/>
      <c r="E200" s="530"/>
      <c r="F200" s="530"/>
      <c r="G200" s="530"/>
      <c r="H200" s="531"/>
      <c r="I200" s="473"/>
      <c r="J200" s="473"/>
      <c r="K200" s="473"/>
      <c r="L200" s="473"/>
      <c r="M200" s="473"/>
      <c r="N200" s="473"/>
      <c r="O200" s="473"/>
    </row>
    <row r="201" spans="1:15" s="453" customFormat="1" ht="21" customHeight="1" x14ac:dyDescent="0.25">
      <c r="A201" s="456">
        <v>174</v>
      </c>
      <c r="B201" s="457">
        <v>1</v>
      </c>
      <c r="C201" s="456" t="s">
        <v>5707</v>
      </c>
      <c r="D201" s="458" t="s">
        <v>3913</v>
      </c>
      <c r="E201" s="458" t="s">
        <v>6</v>
      </c>
      <c r="F201" s="456">
        <v>97</v>
      </c>
      <c r="G201" s="457" t="s">
        <v>77</v>
      </c>
      <c r="H201" s="480"/>
      <c r="I201" s="473"/>
      <c r="J201" s="473"/>
      <c r="K201" s="473"/>
      <c r="L201" s="473"/>
      <c r="M201" s="473"/>
      <c r="N201" s="473"/>
      <c r="O201" s="473"/>
    </row>
    <row r="202" spans="1:15" s="453" customFormat="1" x14ac:dyDescent="0.25">
      <c r="A202" s="456">
        <v>175</v>
      </c>
      <c r="B202" s="457">
        <v>2</v>
      </c>
      <c r="C202" s="456" t="s">
        <v>5708</v>
      </c>
      <c r="D202" s="458" t="s">
        <v>5709</v>
      </c>
      <c r="E202" s="458" t="s">
        <v>209</v>
      </c>
      <c r="F202" s="456">
        <v>34</v>
      </c>
      <c r="G202" s="457" t="s">
        <v>395</v>
      </c>
      <c r="H202" s="480" t="s">
        <v>5724</v>
      </c>
      <c r="I202" s="473"/>
      <c r="J202" s="473"/>
      <c r="K202" s="473"/>
      <c r="L202" s="473"/>
      <c r="M202" s="473"/>
      <c r="N202" s="473"/>
      <c r="O202" s="473"/>
    </row>
    <row r="203" spans="1:15" s="453" customFormat="1" ht="21" customHeight="1" x14ac:dyDescent="0.25">
      <c r="A203" s="456">
        <v>176</v>
      </c>
      <c r="B203" s="457">
        <v>3</v>
      </c>
      <c r="C203" s="456" t="s">
        <v>5710</v>
      </c>
      <c r="D203" s="458" t="s">
        <v>5711</v>
      </c>
      <c r="E203" s="458" t="s">
        <v>47</v>
      </c>
      <c r="F203" s="456">
        <v>95</v>
      </c>
      <c r="G203" s="457" t="s">
        <v>77</v>
      </c>
      <c r="H203" s="480"/>
      <c r="I203" s="473"/>
      <c r="J203" s="473"/>
      <c r="K203" s="473"/>
      <c r="L203" s="473"/>
      <c r="M203" s="473"/>
      <c r="N203" s="473"/>
      <c r="O203" s="473"/>
    </row>
    <row r="204" spans="1:15" s="453" customFormat="1" ht="21" customHeight="1" x14ac:dyDescent="0.25">
      <c r="A204" s="456">
        <v>177</v>
      </c>
      <c r="B204" s="457">
        <v>4</v>
      </c>
      <c r="C204" s="456" t="s">
        <v>5712</v>
      </c>
      <c r="D204" s="458" t="s">
        <v>5713</v>
      </c>
      <c r="E204" s="458" t="s">
        <v>25</v>
      </c>
      <c r="F204" s="456">
        <v>80</v>
      </c>
      <c r="G204" s="457" t="s">
        <v>31</v>
      </c>
      <c r="H204" s="480"/>
      <c r="I204" s="473"/>
      <c r="J204" s="473"/>
      <c r="K204" s="473"/>
      <c r="L204" s="473"/>
      <c r="M204" s="473"/>
      <c r="N204" s="473"/>
      <c r="O204" s="473"/>
    </row>
    <row r="205" spans="1:15" s="453" customFormat="1" ht="34.5" customHeight="1" x14ac:dyDescent="0.25">
      <c r="A205" s="456">
        <v>178</v>
      </c>
      <c r="B205" s="457">
        <v>5</v>
      </c>
      <c r="C205" s="466" t="s">
        <v>5714</v>
      </c>
      <c r="D205" s="489" t="s">
        <v>5715</v>
      </c>
      <c r="E205" s="470" t="s">
        <v>5716</v>
      </c>
      <c r="F205" s="467">
        <v>80</v>
      </c>
      <c r="G205" s="457" t="s">
        <v>31</v>
      </c>
      <c r="H205" s="482"/>
      <c r="I205" s="473"/>
      <c r="J205" s="473"/>
      <c r="K205" s="473"/>
      <c r="L205" s="473"/>
      <c r="M205" s="473"/>
      <c r="N205" s="473"/>
      <c r="O205" s="473"/>
    </row>
    <row r="206" spans="1:15" s="453" customFormat="1" ht="21" customHeight="1" x14ac:dyDescent="0.25">
      <c r="A206" s="456">
        <v>179</v>
      </c>
      <c r="B206" s="457">
        <v>6</v>
      </c>
      <c r="C206" s="456" t="s">
        <v>5717</v>
      </c>
      <c r="D206" s="458" t="s">
        <v>5718</v>
      </c>
      <c r="E206" s="458" t="s">
        <v>26</v>
      </c>
      <c r="F206" s="456">
        <v>95</v>
      </c>
      <c r="G206" s="457" t="s">
        <v>77</v>
      </c>
      <c r="H206" s="480"/>
      <c r="I206" s="473"/>
      <c r="J206" s="473"/>
      <c r="K206" s="473"/>
      <c r="L206" s="473"/>
      <c r="M206" s="473"/>
      <c r="N206" s="473"/>
      <c r="O206" s="473"/>
    </row>
    <row r="207" spans="1:15" s="453" customFormat="1" ht="21" customHeight="1" x14ac:dyDescent="0.25">
      <c r="A207" s="456">
        <v>180</v>
      </c>
      <c r="B207" s="457">
        <v>7</v>
      </c>
      <c r="C207" s="456" t="s">
        <v>5719</v>
      </c>
      <c r="D207" s="458" t="s">
        <v>5720</v>
      </c>
      <c r="E207" s="458" t="s">
        <v>483</v>
      </c>
      <c r="F207" s="456">
        <v>87</v>
      </c>
      <c r="G207" s="457" t="s">
        <v>31</v>
      </c>
      <c r="H207" s="482"/>
      <c r="I207" s="473"/>
      <c r="J207" s="473"/>
      <c r="K207" s="473"/>
      <c r="L207" s="473"/>
      <c r="M207" s="473"/>
      <c r="N207" s="473"/>
      <c r="O207" s="473"/>
    </row>
    <row r="208" spans="1:15" s="453" customFormat="1" ht="21" customHeight="1" x14ac:dyDescent="0.25">
      <c r="A208" s="456">
        <v>181</v>
      </c>
      <c r="B208" s="457">
        <v>8</v>
      </c>
      <c r="C208" s="456" t="s">
        <v>5721</v>
      </c>
      <c r="D208" s="458" t="s">
        <v>1152</v>
      </c>
      <c r="E208" s="458" t="s">
        <v>23</v>
      </c>
      <c r="F208" s="466">
        <v>88</v>
      </c>
      <c r="G208" s="457" t="s">
        <v>31</v>
      </c>
      <c r="H208" s="482"/>
      <c r="I208" s="473"/>
      <c r="J208" s="473"/>
      <c r="K208" s="473"/>
      <c r="L208" s="473"/>
      <c r="M208" s="473"/>
      <c r="N208" s="473"/>
      <c r="O208" s="473"/>
    </row>
    <row r="209" spans="1:15" s="453" customFormat="1" ht="21" customHeight="1" x14ac:dyDescent="0.25">
      <c r="A209" s="456">
        <v>182</v>
      </c>
      <c r="B209" s="457">
        <v>9</v>
      </c>
      <c r="C209" s="456" t="s">
        <v>5722</v>
      </c>
      <c r="D209" s="458" t="s">
        <v>1183</v>
      </c>
      <c r="E209" s="458" t="s">
        <v>137</v>
      </c>
      <c r="F209" s="456">
        <v>90</v>
      </c>
      <c r="G209" s="457" t="s">
        <v>77</v>
      </c>
      <c r="H209" s="480"/>
      <c r="I209" s="473"/>
      <c r="J209" s="473"/>
      <c r="K209" s="473"/>
      <c r="L209" s="473"/>
      <c r="M209" s="473"/>
      <c r="N209" s="473"/>
      <c r="O209" s="473"/>
    </row>
    <row r="210" spans="1:15" s="453" customFormat="1" x14ac:dyDescent="0.25">
      <c r="A210" s="460"/>
      <c r="C210" s="472"/>
      <c r="F210" s="472"/>
      <c r="G210" s="472"/>
      <c r="H210" s="472"/>
      <c r="I210" s="473"/>
      <c r="J210" s="473"/>
      <c r="K210" s="473"/>
      <c r="L210" s="473"/>
      <c r="M210" s="473"/>
      <c r="N210" s="473"/>
      <c r="O210" s="473"/>
    </row>
    <row r="211" spans="1:15" s="453" customFormat="1" x14ac:dyDescent="0.25">
      <c r="A211" s="460"/>
      <c r="C211" s="474" t="s">
        <v>2220</v>
      </c>
      <c r="D211" s="474" t="s">
        <v>2221</v>
      </c>
      <c r="F211" s="475"/>
      <c r="G211" s="475"/>
      <c r="H211" s="475"/>
      <c r="I211" s="473"/>
      <c r="J211" s="473"/>
      <c r="K211" s="473"/>
      <c r="L211" s="473"/>
      <c r="M211" s="473"/>
      <c r="N211" s="473"/>
      <c r="O211" s="473"/>
    </row>
    <row r="212" spans="1:15" s="453" customFormat="1" x14ac:dyDescent="0.25">
      <c r="A212" s="460"/>
      <c r="C212" s="476" t="s">
        <v>77</v>
      </c>
      <c r="D212" s="476">
        <v>62</v>
      </c>
      <c r="E212" s="477"/>
      <c r="F212" s="472"/>
      <c r="G212" s="472"/>
      <c r="H212" s="472"/>
      <c r="I212" s="473"/>
      <c r="J212" s="473"/>
      <c r="K212" s="473"/>
      <c r="L212" s="473"/>
      <c r="M212" s="473"/>
      <c r="N212" s="473"/>
      <c r="O212" s="473"/>
    </row>
    <row r="213" spans="1:15" s="453" customFormat="1" x14ac:dyDescent="0.25">
      <c r="A213" s="460"/>
      <c r="C213" s="476" t="s">
        <v>31</v>
      </c>
      <c r="D213" s="476">
        <v>64</v>
      </c>
      <c r="E213" s="477"/>
      <c r="F213" s="472"/>
      <c r="G213" s="472"/>
      <c r="H213" s="472"/>
      <c r="I213" s="473"/>
      <c r="J213" s="473"/>
      <c r="K213" s="473"/>
      <c r="L213" s="473"/>
      <c r="M213" s="473"/>
      <c r="N213" s="473"/>
      <c r="O213" s="473"/>
    </row>
    <row r="214" spans="1:15" s="453" customFormat="1" x14ac:dyDescent="0.25">
      <c r="A214" s="460"/>
      <c r="C214" s="476" t="s">
        <v>72</v>
      </c>
      <c r="D214" s="476">
        <v>39</v>
      </c>
      <c r="E214" s="477"/>
      <c r="F214" s="472"/>
      <c r="G214" s="472"/>
      <c r="H214" s="472"/>
      <c r="I214" s="473"/>
      <c r="J214" s="473"/>
      <c r="K214" s="473"/>
      <c r="L214" s="473"/>
      <c r="M214" s="473"/>
      <c r="N214" s="473"/>
      <c r="O214" s="473"/>
    </row>
    <row r="215" spans="1:15" s="453" customFormat="1" x14ac:dyDescent="0.25">
      <c r="A215" s="460"/>
      <c r="C215" s="476" t="s">
        <v>105</v>
      </c>
      <c r="D215" s="476">
        <v>6</v>
      </c>
      <c r="E215" s="477"/>
      <c r="F215" s="472"/>
      <c r="G215" s="472"/>
      <c r="H215" s="472"/>
      <c r="I215" s="473"/>
      <c r="J215" s="473"/>
      <c r="K215" s="473"/>
      <c r="L215" s="473"/>
      <c r="M215" s="473"/>
      <c r="N215" s="473"/>
      <c r="O215" s="473"/>
    </row>
    <row r="216" spans="1:15" s="453" customFormat="1" x14ac:dyDescent="0.25">
      <c r="A216" s="460"/>
      <c r="C216" s="476" t="s">
        <v>101</v>
      </c>
      <c r="D216" s="476">
        <v>3</v>
      </c>
      <c r="E216" s="477"/>
      <c r="F216" s="472"/>
      <c r="G216" s="472"/>
      <c r="H216" s="472"/>
      <c r="I216" s="473"/>
      <c r="J216" s="473"/>
      <c r="K216" s="473"/>
      <c r="L216" s="473"/>
      <c r="M216" s="473"/>
      <c r="N216" s="473"/>
      <c r="O216" s="473"/>
    </row>
    <row r="217" spans="1:15" s="453" customFormat="1" x14ac:dyDescent="0.25">
      <c r="A217" s="460"/>
      <c r="C217" s="476" t="s">
        <v>395</v>
      </c>
      <c r="D217" s="476">
        <v>6</v>
      </c>
      <c r="E217" s="477"/>
      <c r="F217" s="475"/>
      <c r="G217" s="475"/>
      <c r="H217" s="475"/>
      <c r="I217" s="473"/>
      <c r="J217" s="473"/>
      <c r="K217" s="473"/>
      <c r="L217" s="473"/>
      <c r="M217" s="473"/>
      <c r="N217" s="473"/>
      <c r="O217" s="473"/>
    </row>
    <row r="218" spans="1:15" s="453" customFormat="1" x14ac:dyDescent="0.25">
      <c r="A218" s="460"/>
      <c r="C218" s="476" t="s">
        <v>398</v>
      </c>
      <c r="D218" s="476">
        <v>2</v>
      </c>
      <c r="E218" s="477"/>
      <c r="F218" s="472"/>
      <c r="G218" s="472"/>
      <c r="H218" s="472"/>
      <c r="I218" s="473"/>
      <c r="J218" s="473"/>
      <c r="K218" s="473"/>
      <c r="L218" s="473"/>
      <c r="M218" s="473"/>
      <c r="N218" s="473"/>
      <c r="O218" s="473"/>
    </row>
    <row r="219" spans="1:15" s="453" customFormat="1" x14ac:dyDescent="0.25">
      <c r="A219" s="460"/>
      <c r="C219" s="478" t="s">
        <v>2222</v>
      </c>
      <c r="D219" s="478">
        <f>SUM(D212:D218)</f>
        <v>182</v>
      </c>
      <c r="E219" s="477"/>
      <c r="F219" s="472"/>
      <c r="G219" s="472"/>
      <c r="H219" s="472"/>
      <c r="I219" s="473"/>
      <c r="J219" s="473"/>
      <c r="K219" s="473"/>
      <c r="L219" s="473"/>
      <c r="M219" s="473"/>
      <c r="N219" s="473"/>
      <c r="O219" s="473"/>
    </row>
  </sheetData>
  <mergeCells count="21">
    <mergeCell ref="A7:H7"/>
    <mergeCell ref="A8:H8"/>
    <mergeCell ref="C11:H11"/>
    <mergeCell ref="C42:H42"/>
    <mergeCell ref="C60:H60"/>
    <mergeCell ref="A1:D1"/>
    <mergeCell ref="A2:D2"/>
    <mergeCell ref="E1:H1"/>
    <mergeCell ref="E2:H2"/>
    <mergeCell ref="A6:H6"/>
    <mergeCell ref="A5:H5"/>
    <mergeCell ref="C170:H170"/>
    <mergeCell ref="C194:H194"/>
    <mergeCell ref="C200:H200"/>
    <mergeCell ref="F14:G14"/>
    <mergeCell ref="F76:G76"/>
    <mergeCell ref="C70:H70"/>
    <mergeCell ref="C102:H102"/>
    <mergeCell ref="C119:H119"/>
    <mergeCell ref="C128:H128"/>
    <mergeCell ref="C138:H138"/>
  </mergeCells>
  <pageMargins left="0.45" right="0.2" top="0.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KẾ TOÁN</vt:lpstr>
      <vt:lpstr>KINH TẾ</vt:lpstr>
      <vt:lpstr>MKT, TM&amp;DL</vt:lpstr>
      <vt:lpstr>NH-TC</vt:lpstr>
      <vt:lpstr>QL LUẬT- KT</vt:lpstr>
      <vt:lpstr>QTKD</vt:lpstr>
      <vt:lpstr>VIỆN ĐTQT</vt:lpstr>
    </vt:vector>
  </TitlesOfParts>
  <Company>127 CMT8 THAI NGUYEN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Admin</cp:lastModifiedBy>
  <cp:lastPrinted>2023-03-13T08:55:06Z</cp:lastPrinted>
  <dcterms:created xsi:type="dcterms:W3CDTF">2013-05-06T09:52:14Z</dcterms:created>
  <dcterms:modified xsi:type="dcterms:W3CDTF">2023-03-14T01:24:16Z</dcterms:modified>
</cp:coreProperties>
</file>